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16" windowWidth="19320" windowHeight="7560"/>
  </bookViews>
  <sheets>
    <sheet name="Лист1" sheetId="1" r:id="rId1"/>
  </sheets>
  <definedNames>
    <definedName name="_xlnm.Print_Titles" localSheetId="0">Лист1!$7:$10</definedName>
    <definedName name="_xlnm.Print_Area" localSheetId="0">Лист1!$A$1:$F$56</definedName>
  </definedNames>
  <calcPr calcId="145621"/>
</workbook>
</file>

<file path=xl/calcChain.xml><?xml version="1.0" encoding="utf-8"?>
<calcChain xmlns="http://schemas.openxmlformats.org/spreadsheetml/2006/main">
  <c r="F43" i="1" l="1"/>
  <c r="E43" i="1"/>
  <c r="F37" i="1"/>
  <c r="E37" i="1"/>
  <c r="C34" i="1"/>
  <c r="C35" i="1"/>
  <c r="C36" i="1"/>
  <c r="F34" i="1"/>
  <c r="E34" i="1"/>
  <c r="F35" i="1"/>
  <c r="E35" i="1"/>
  <c r="E51" i="1"/>
  <c r="F52" i="1"/>
  <c r="E52" i="1"/>
  <c r="D52" i="1"/>
  <c r="D27" i="1"/>
  <c r="D16" i="1"/>
  <c r="D14" i="1"/>
  <c r="C55" i="1" l="1"/>
  <c r="L11" i="1" l="1"/>
  <c r="J54" i="1"/>
  <c r="J53" i="1"/>
  <c r="J51" i="1"/>
  <c r="J49" i="1"/>
  <c r="J48" i="1"/>
  <c r="J47" i="1"/>
  <c r="J46" i="1"/>
  <c r="J45" i="1"/>
  <c r="J44" i="1"/>
  <c r="J42" i="1"/>
  <c r="J41" i="1"/>
  <c r="J33" i="1"/>
  <c r="J32" i="1"/>
  <c r="J31" i="1"/>
  <c r="J30" i="1"/>
  <c r="J29" i="1"/>
  <c r="J28" i="1"/>
  <c r="J27" i="1"/>
  <c r="J26" i="1"/>
  <c r="J23" i="1"/>
  <c r="J19" i="1"/>
  <c r="J17" i="1"/>
  <c r="J16" i="1"/>
  <c r="J15" i="1"/>
  <c r="J14" i="1"/>
  <c r="J52" i="1"/>
  <c r="C51" i="1"/>
  <c r="I51" i="1" s="1"/>
  <c r="D50" i="1"/>
  <c r="D60" i="1"/>
  <c r="E59" i="1"/>
  <c r="C53" i="1"/>
  <c r="I53" i="1" s="1"/>
  <c r="C48" i="1"/>
  <c r="I48" i="1" s="1"/>
  <c r="D40" i="1"/>
  <c r="J40" i="1" s="1"/>
  <c r="C42" i="1"/>
  <c r="I42" i="1" s="1"/>
  <c r="D13" i="1"/>
  <c r="J13" i="1" s="1"/>
  <c r="P52" i="1"/>
  <c r="O52" i="1"/>
  <c r="D25" i="1"/>
  <c r="J25" i="1" s="1"/>
  <c r="D24" i="1"/>
  <c r="J24" i="1" s="1"/>
  <c r="C27" i="1"/>
  <c r="I27" i="1" s="1"/>
  <c r="C26" i="1"/>
  <c r="I26" i="1" s="1"/>
  <c r="F40" i="1"/>
  <c r="E40" i="1"/>
  <c r="E39" i="1" s="1"/>
  <c r="E38" i="1" s="1"/>
  <c r="E32" i="1"/>
  <c r="E28" i="1" s="1"/>
  <c r="E29" i="1"/>
  <c r="D22" i="1"/>
  <c r="J22" i="1" s="1"/>
  <c r="D18" i="1"/>
  <c r="J18" i="1" s="1"/>
  <c r="C14" i="1"/>
  <c r="I14" i="1" s="1"/>
  <c r="C54" i="1"/>
  <c r="I54" i="1" s="1"/>
  <c r="C52" i="1"/>
  <c r="I52" i="1" s="1"/>
  <c r="C50" i="1"/>
  <c r="I50" i="1" s="1"/>
  <c r="C49" i="1"/>
  <c r="I49" i="1" s="1"/>
  <c r="C47" i="1"/>
  <c r="I47" i="1" s="1"/>
  <c r="C46" i="1"/>
  <c r="I46" i="1" s="1"/>
  <c r="C45" i="1"/>
  <c r="I45" i="1" s="1"/>
  <c r="C44" i="1"/>
  <c r="I44" i="1" s="1"/>
  <c r="C41" i="1"/>
  <c r="I41" i="1" s="1"/>
  <c r="C33" i="1"/>
  <c r="I33" i="1" s="1"/>
  <c r="C31" i="1"/>
  <c r="I31" i="1" s="1"/>
  <c r="C30" i="1"/>
  <c r="I30" i="1" s="1"/>
  <c r="C29" i="1"/>
  <c r="I29" i="1" s="1"/>
  <c r="C23" i="1"/>
  <c r="I23" i="1" s="1"/>
  <c r="C22" i="1"/>
  <c r="I22" i="1" s="1"/>
  <c r="C19" i="1"/>
  <c r="I19" i="1" s="1"/>
  <c r="C17" i="1"/>
  <c r="I17" i="1" s="1"/>
  <c r="C16" i="1"/>
  <c r="I16" i="1" s="1"/>
  <c r="C15" i="1"/>
  <c r="I15" i="1" s="1"/>
  <c r="D21" i="1" l="1"/>
  <c r="J50" i="1"/>
  <c r="D43" i="1"/>
  <c r="D39" i="1" s="1"/>
  <c r="F39" i="1"/>
  <c r="F38" i="1" s="1"/>
  <c r="F56" i="1" s="1"/>
  <c r="C28" i="1"/>
  <c r="I28" i="1" s="1"/>
  <c r="E20" i="1"/>
  <c r="E56" i="1" s="1"/>
  <c r="E58" i="1" s="1"/>
  <c r="C25" i="1"/>
  <c r="C13" i="1"/>
  <c r="I13" i="1" s="1"/>
  <c r="C18" i="1"/>
  <c r="I18" i="1" s="1"/>
  <c r="C32" i="1"/>
  <c r="I32" i="1" s="1"/>
  <c r="C40" i="1"/>
  <c r="I40" i="1" s="1"/>
  <c r="D12" i="1"/>
  <c r="D20" i="1"/>
  <c r="C43" i="1" l="1"/>
  <c r="I43" i="1" s="1"/>
  <c r="J21" i="1"/>
  <c r="C21" i="1"/>
  <c r="I21" i="1" s="1"/>
  <c r="E60" i="1"/>
  <c r="J43" i="1"/>
  <c r="J20" i="1"/>
  <c r="C20" i="1"/>
  <c r="I20" i="1" s="1"/>
  <c r="I25" i="1"/>
  <c r="C24" i="1"/>
  <c r="I24" i="1" s="1"/>
  <c r="J12" i="1"/>
  <c r="D11" i="1"/>
  <c r="C12" i="1"/>
  <c r="I12" i="1" s="1"/>
  <c r="J11" i="1" l="1"/>
  <c r="D37" i="1"/>
  <c r="C11" i="1"/>
  <c r="I11" i="1" s="1"/>
  <c r="C39" i="1"/>
  <c r="I39" i="1" s="1"/>
  <c r="J39" i="1"/>
  <c r="D38" i="1"/>
  <c r="J38" i="1" l="1"/>
  <c r="C38" i="1"/>
  <c r="I38" i="1" s="1"/>
  <c r="D56" i="1"/>
  <c r="D58" i="1" s="1"/>
  <c r="J37" i="1"/>
  <c r="C37" i="1"/>
  <c r="I37" i="1" s="1"/>
  <c r="J56" i="1" l="1"/>
  <c r="C56" i="1"/>
  <c r="C58" i="1" s="1"/>
  <c r="D61" i="1"/>
  <c r="I56" i="1" l="1"/>
  <c r="K54" i="1" s="1"/>
</calcChain>
</file>

<file path=xl/sharedStrings.xml><?xml version="1.0" encoding="utf-8"?>
<sst xmlns="http://schemas.openxmlformats.org/spreadsheetml/2006/main" count="58" uniqueCount="57">
  <si>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</si>
  <si>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</si>
  <si>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</si>
  <si>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</si>
  <si>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</si>
  <si>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</si>
  <si>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</si>
  <si>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</si>
  <si>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</si>
  <si>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</si>
  <si>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</si>
  <si>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</si>
  <si>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</si>
  <si>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</si>
  <si>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</si>
  <si>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</si>
  <si>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</si>
  <si>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</si>
  <si>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</si>
  <si>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</si>
  <si>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</si>
  <si>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</si>
  <si>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</si>
  <si>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</si>
  <si>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</si>
  <si>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Благодійні внески, гранти та дарунки 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</si>
  <si>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</si>
  <si>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</si>
  <si>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</si>
  <si>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</si>
  <si>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</si>
  <si>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</si>
  <si>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</si>
  <si>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</si>
  <si>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</si>
  <si>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</si>
  <si>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ВСЬОГО ДОХОДІВ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</si>
  <si>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</si>
  <si>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</si>
  <si>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</si>
  <si>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зв’язку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</si>
  <si>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</si>
  <si>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</si>
  <si>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</si>
  <si>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</si>
  <si>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</si>
  <si>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Доходи районного бюджету на 2017 рік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</si>
  <si>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</si>
  <si>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</si>
  <si>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</si>
  <si>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</si>
  <si>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</si>
  <si>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 тарифам, що затверджувалися або погоджувалися відповідними органами державної влади чи органами місцевого самоврядування</t>
  </si>
  <si>
    <t xml:space="preserve">до проекту рішення районної ради                                                                                                                                                                                                                                                                                                      серпня  2017 року  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</si>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</sst>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2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0" fontId="0" fillId="0" borderId="0" xfId="0" applyAlignment="1">
      <alignment horizont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4" fontId="0" fillId="2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 vertical="top" wrapText="1"/>
    </xf>
    <xf numFmtId="0" fontId="3" fillId="2" borderId="1" xfId="0" applyFont="1" applyFill="1" applyBorder="1"/>
    <xf numFmtId="4" fontId="1" fillId="3" borderId="1" xfId="0" applyNumberFormat="1" applyFon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tabSelected="1" view="pageBreakPreview" zoomScale="89" zoomScaleNormal="100" zoomScaleSheetLayoutView="89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D42" sqref="D42"/>
    </sheetView>
  </sheetViews>
  <sheetFormatPr defaultRowHeight="14.4" x14ac:dyDescent="0.3"/>
  <cols>
    <col min="1" max="1" width="11.33203125" style="10" customWidth="1"/>
    <col min="2" max="2" width="51.33203125" customWidth="1"/>
    <col min="3" max="3" width="15.88671875" customWidth="1"/>
    <col min="4" max="4" width="18.6640625" customWidth="1"/>
    <col min="5" max="5" width="14.109375" customWidth="1"/>
    <col min="6" max="6" width="12.88671875" customWidth="1"/>
    <col min="7" max="7" width="14.44140625" customWidth="1"/>
    <col min="8" max="8" width="24.5546875" customWidth="1"/>
    <col min="9" max="9" width="23" customWidth="1"/>
    <col min="10" max="10" width="19.44140625" customWidth="1"/>
    <col min="11" max="11" width="16.88671875" customWidth="1"/>
    <col min="12" max="12" width="18" customWidth="1"/>
    <col min="13" max="13" width="12.44140625" customWidth="1"/>
  </cols>
  <sheetData>
    <row r="1" spans="1:12" x14ac:dyDescent="0.3">
      <c r="D1" t="s">
        <v>0</v>
      </c>
    </row>
    <row r="2" spans="1:12" ht="32.25" customHeight="1" x14ac:dyDescent="0.3">
      <c r="D2" s="39" t="s">
        <v>53</v>
      </c>
      <c r="E2" s="39"/>
      <c r="F2" s="39"/>
    </row>
    <row r="4" spans="1:12" ht="32.4" customHeight="1" x14ac:dyDescent="0.3"/>
    <row r="5" spans="1:12" x14ac:dyDescent="0.3">
      <c r="A5" s="40" t="s">
        <v>46</v>
      </c>
      <c r="B5" s="41"/>
      <c r="C5" s="41"/>
      <c r="D5" s="41"/>
      <c r="E5" s="41"/>
      <c r="F5" s="41"/>
      <c r="I5" s="8"/>
    </row>
    <row r="6" spans="1:12" x14ac:dyDescent="0.3">
      <c r="F6" s="1" t="s">
        <v>1</v>
      </c>
    </row>
    <row r="7" spans="1:12" x14ac:dyDescent="0.3">
      <c r="A7" s="35" t="s">
        <v>2</v>
      </c>
      <c r="B7" s="35" t="s">
        <v>3</v>
      </c>
      <c r="C7" s="42" t="s">
        <v>4</v>
      </c>
      <c r="D7" s="35" t="s">
        <v>5</v>
      </c>
      <c r="E7" s="35" t="s">
        <v>6</v>
      </c>
      <c r="F7" s="35"/>
    </row>
    <row r="8" spans="1:12" x14ac:dyDescent="0.3">
      <c r="A8" s="35"/>
      <c r="B8" s="35"/>
      <c r="C8" s="35"/>
      <c r="D8" s="35"/>
      <c r="E8" s="35" t="s">
        <v>4</v>
      </c>
      <c r="F8" s="35" t="s">
        <v>7</v>
      </c>
    </row>
    <row r="9" spans="1:12" x14ac:dyDescent="0.3">
      <c r="A9" s="35"/>
      <c r="B9" s="35"/>
      <c r="C9" s="35"/>
      <c r="D9" s="35"/>
      <c r="E9" s="35"/>
      <c r="F9" s="35"/>
    </row>
    <row r="10" spans="1:12" x14ac:dyDescent="0.3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12" x14ac:dyDescent="0.3">
      <c r="A11" s="14">
        <v>10000000</v>
      </c>
      <c r="B11" s="5" t="s">
        <v>8</v>
      </c>
      <c r="C11" s="18">
        <f t="shared" ref="C11:C56" si="0">D11+E11</f>
        <v>41804564.899999999</v>
      </c>
      <c r="D11" s="19">
        <f>D12</f>
        <v>41804564.899999999</v>
      </c>
      <c r="E11" s="19">
        <v>0</v>
      </c>
      <c r="F11" s="19">
        <v>0</v>
      </c>
      <c r="G11">
        <v>36474600</v>
      </c>
      <c r="H11">
        <v>36474600</v>
      </c>
      <c r="I11" s="7">
        <f>C11-G11</f>
        <v>5329964.8999999985</v>
      </c>
      <c r="J11" s="7">
        <f>D11-H11</f>
        <v>5329964.8999999985</v>
      </c>
      <c r="K11" s="20"/>
      <c r="L11" s="9">
        <f>943868+1088900</f>
        <v>2032768</v>
      </c>
    </row>
    <row r="12" spans="1:12" ht="28.8" x14ac:dyDescent="0.3">
      <c r="A12" s="14">
        <v>11000000</v>
      </c>
      <c r="B12" s="5" t="s">
        <v>9</v>
      </c>
      <c r="C12" s="18">
        <f t="shared" si="0"/>
        <v>41804564.899999999</v>
      </c>
      <c r="D12" s="19">
        <f>D13+D18</f>
        <v>41804564.899999999</v>
      </c>
      <c r="E12" s="19">
        <v>0</v>
      </c>
      <c r="F12" s="19">
        <v>0</v>
      </c>
      <c r="G12">
        <v>36474600</v>
      </c>
      <c r="H12">
        <v>36474600</v>
      </c>
      <c r="I12" s="7">
        <f t="shared" ref="I12:I56" si="1">C12-G12</f>
        <v>5329964.8999999985</v>
      </c>
      <c r="J12" s="7">
        <f t="shared" ref="J12:J56" si="2">D12-H12</f>
        <v>5329964.8999999985</v>
      </c>
      <c r="K12" s="20"/>
      <c r="L12" s="9"/>
    </row>
    <row r="13" spans="1:12" x14ac:dyDescent="0.3">
      <c r="A13" s="14">
        <v>11010000</v>
      </c>
      <c r="B13" s="5" t="s">
        <v>10</v>
      </c>
      <c r="C13" s="18">
        <f t="shared" si="0"/>
        <v>41759064.899999999</v>
      </c>
      <c r="D13" s="19">
        <f>D14+D15+D16+D17</f>
        <v>41759064.899999999</v>
      </c>
      <c r="E13" s="19">
        <v>0</v>
      </c>
      <c r="F13" s="19">
        <v>0</v>
      </c>
      <c r="G13">
        <v>36429100</v>
      </c>
      <c r="H13" s="7">
        <v>36429100</v>
      </c>
      <c r="I13" s="7">
        <f t="shared" si="1"/>
        <v>5329964.8999999985</v>
      </c>
      <c r="J13" s="7">
        <f t="shared" si="2"/>
        <v>5329964.8999999985</v>
      </c>
      <c r="K13" s="20"/>
      <c r="L13" s="9"/>
    </row>
    <row r="14" spans="1:12" ht="50.25" customHeight="1" x14ac:dyDescent="0.3">
      <c r="A14" s="15">
        <v>11010100</v>
      </c>
      <c r="B14" s="6" t="s">
        <v>11</v>
      </c>
      <c r="C14" s="21">
        <f>D14+E14</f>
        <v>31979100</v>
      </c>
      <c r="D14" s="27">
        <f>30979100+1000000</f>
        <v>31979100</v>
      </c>
      <c r="E14" s="17">
        <v>0</v>
      </c>
      <c r="F14" s="17">
        <v>0</v>
      </c>
      <c r="G14" s="9">
        <v>30979100</v>
      </c>
      <c r="H14" s="7">
        <v>30979100</v>
      </c>
      <c r="I14" s="7">
        <f t="shared" si="1"/>
        <v>1000000</v>
      </c>
      <c r="J14" s="7">
        <f t="shared" si="2"/>
        <v>1000000</v>
      </c>
      <c r="K14" s="20"/>
      <c r="L14" s="9"/>
    </row>
    <row r="15" spans="1:12" ht="72" x14ac:dyDescent="0.3">
      <c r="A15" s="15">
        <v>11010200</v>
      </c>
      <c r="B15" s="6" t="s">
        <v>12</v>
      </c>
      <c r="C15" s="21">
        <f t="shared" si="0"/>
        <v>550000</v>
      </c>
      <c r="D15" s="27">
        <v>550000</v>
      </c>
      <c r="E15" s="17">
        <v>0</v>
      </c>
      <c r="F15" s="17">
        <v>0</v>
      </c>
      <c r="G15">
        <v>550000</v>
      </c>
      <c r="H15" s="7">
        <v>550000</v>
      </c>
      <c r="I15" s="7">
        <f t="shared" si="1"/>
        <v>0</v>
      </c>
      <c r="J15" s="7">
        <f t="shared" si="2"/>
        <v>0</v>
      </c>
      <c r="K15" s="20"/>
      <c r="L15" s="9"/>
    </row>
    <row r="16" spans="1:12" ht="51" customHeight="1" x14ac:dyDescent="0.3">
      <c r="A16" s="15">
        <v>11010400</v>
      </c>
      <c r="B16" s="6" t="s">
        <v>13</v>
      </c>
      <c r="C16" s="21">
        <f t="shared" si="0"/>
        <v>9129964.9000000004</v>
      </c>
      <c r="D16" s="27">
        <f>4800000+4329964.9</f>
        <v>9129964.9000000004</v>
      </c>
      <c r="E16" s="17">
        <v>0</v>
      </c>
      <c r="F16" s="17">
        <v>0</v>
      </c>
      <c r="G16" s="16">
        <v>4800000</v>
      </c>
      <c r="H16" s="7">
        <v>4800000</v>
      </c>
      <c r="I16" s="7">
        <f t="shared" si="1"/>
        <v>4329964.9000000004</v>
      </c>
      <c r="J16" s="7">
        <f t="shared" si="2"/>
        <v>4329964.9000000004</v>
      </c>
      <c r="K16" s="20"/>
      <c r="L16" s="9"/>
    </row>
    <row r="17" spans="1:12" ht="43.2" x14ac:dyDescent="0.3">
      <c r="A17" s="15">
        <v>11010500</v>
      </c>
      <c r="B17" s="6" t="s">
        <v>14</v>
      </c>
      <c r="C17" s="21">
        <f t="shared" si="0"/>
        <v>100000</v>
      </c>
      <c r="D17" s="27">
        <v>100000</v>
      </c>
      <c r="E17" s="17">
        <v>0</v>
      </c>
      <c r="F17" s="17">
        <v>0</v>
      </c>
      <c r="G17" s="16">
        <v>100000</v>
      </c>
      <c r="H17" s="7">
        <v>100000</v>
      </c>
      <c r="I17" s="7">
        <f t="shared" si="1"/>
        <v>0</v>
      </c>
      <c r="J17" s="7">
        <f t="shared" si="2"/>
        <v>0</v>
      </c>
      <c r="K17" s="20"/>
      <c r="L17" s="9"/>
    </row>
    <row r="18" spans="1:12" x14ac:dyDescent="0.3">
      <c r="A18" s="14">
        <v>11020000</v>
      </c>
      <c r="B18" s="5" t="s">
        <v>15</v>
      </c>
      <c r="C18" s="18">
        <f t="shared" si="0"/>
        <v>45500</v>
      </c>
      <c r="D18" s="26">
        <f>D19</f>
        <v>45500</v>
      </c>
      <c r="E18" s="19">
        <v>0</v>
      </c>
      <c r="F18" s="19">
        <v>0</v>
      </c>
      <c r="G18">
        <v>45500</v>
      </c>
      <c r="H18" s="7">
        <v>45500</v>
      </c>
      <c r="I18" s="7">
        <f t="shared" si="1"/>
        <v>0</v>
      </c>
      <c r="J18" s="7">
        <f t="shared" si="2"/>
        <v>0</v>
      </c>
      <c r="K18" s="20"/>
      <c r="L18" s="9"/>
    </row>
    <row r="19" spans="1:12" ht="39" customHeight="1" x14ac:dyDescent="0.3">
      <c r="A19" s="15">
        <v>11020200</v>
      </c>
      <c r="B19" s="6" t="s">
        <v>16</v>
      </c>
      <c r="C19" s="21">
        <f t="shared" si="0"/>
        <v>45500</v>
      </c>
      <c r="D19" s="27">
        <v>45500</v>
      </c>
      <c r="E19" s="17">
        <v>0</v>
      </c>
      <c r="F19" s="17">
        <v>0</v>
      </c>
      <c r="G19">
        <v>45500</v>
      </c>
      <c r="H19" s="7">
        <v>45500</v>
      </c>
      <c r="I19" s="7">
        <f t="shared" si="1"/>
        <v>0</v>
      </c>
      <c r="J19" s="7">
        <f t="shared" si="2"/>
        <v>0</v>
      </c>
      <c r="K19" s="20"/>
      <c r="L19" s="9"/>
    </row>
    <row r="20" spans="1:12" x14ac:dyDescent="0.3">
      <c r="A20" s="14">
        <v>20000000</v>
      </c>
      <c r="B20" s="5" t="s">
        <v>17</v>
      </c>
      <c r="C20" s="18">
        <f t="shared" si="0"/>
        <v>2416142</v>
      </c>
      <c r="D20" s="26">
        <f>D21+D24</f>
        <v>138700</v>
      </c>
      <c r="E20" s="19">
        <f>E28</f>
        <v>2277442</v>
      </c>
      <c r="F20" s="19">
        <v>0</v>
      </c>
      <c r="G20">
        <v>2389642</v>
      </c>
      <c r="H20" s="7">
        <v>112200</v>
      </c>
      <c r="I20" s="7">
        <f t="shared" si="1"/>
        <v>26500</v>
      </c>
      <c r="J20" s="7">
        <f t="shared" si="2"/>
        <v>26500</v>
      </c>
      <c r="K20" s="20"/>
      <c r="L20" s="9"/>
    </row>
    <row r="21" spans="1:12" x14ac:dyDescent="0.3">
      <c r="A21" s="14">
        <v>21000000</v>
      </c>
      <c r="B21" s="5" t="s">
        <v>18</v>
      </c>
      <c r="C21" s="18">
        <f t="shared" si="0"/>
        <v>4500</v>
      </c>
      <c r="D21" s="26">
        <f>D22</f>
        <v>4500</v>
      </c>
      <c r="E21" s="19">
        <v>0</v>
      </c>
      <c r="F21" s="19">
        <v>0</v>
      </c>
      <c r="G21">
        <v>4500</v>
      </c>
      <c r="H21" s="7">
        <v>4500</v>
      </c>
      <c r="I21" s="7">
        <f t="shared" si="1"/>
        <v>0</v>
      </c>
      <c r="J21" s="7">
        <f t="shared" si="2"/>
        <v>0</v>
      </c>
      <c r="K21" s="20"/>
      <c r="L21" s="9"/>
    </row>
    <row r="22" spans="1:12" ht="86.4" x14ac:dyDescent="0.3">
      <c r="A22" s="14">
        <v>21010000</v>
      </c>
      <c r="B22" s="5" t="s">
        <v>37</v>
      </c>
      <c r="C22" s="18">
        <f t="shared" si="0"/>
        <v>4500</v>
      </c>
      <c r="D22" s="26">
        <f>D23</f>
        <v>4500</v>
      </c>
      <c r="E22" s="19">
        <v>0</v>
      </c>
      <c r="F22" s="19">
        <v>0</v>
      </c>
      <c r="G22">
        <v>4500</v>
      </c>
      <c r="H22" s="7">
        <v>4500</v>
      </c>
      <c r="I22" s="7">
        <f t="shared" si="1"/>
        <v>0</v>
      </c>
      <c r="J22" s="7">
        <f t="shared" si="2"/>
        <v>0</v>
      </c>
      <c r="K22" s="20"/>
      <c r="L22" s="9"/>
    </row>
    <row r="23" spans="1:12" ht="43.2" x14ac:dyDescent="0.3">
      <c r="A23" s="15">
        <v>21010300</v>
      </c>
      <c r="B23" s="6" t="s">
        <v>19</v>
      </c>
      <c r="C23" s="21">
        <f t="shared" si="0"/>
        <v>4500</v>
      </c>
      <c r="D23" s="27">
        <v>4500</v>
      </c>
      <c r="E23" s="17">
        <v>0</v>
      </c>
      <c r="F23" s="17">
        <v>0</v>
      </c>
      <c r="G23">
        <v>4500</v>
      </c>
      <c r="H23" s="7">
        <v>4500</v>
      </c>
      <c r="I23" s="7">
        <f t="shared" si="1"/>
        <v>0</v>
      </c>
      <c r="J23" s="7">
        <f t="shared" si="2"/>
        <v>0</v>
      </c>
      <c r="K23" s="20"/>
      <c r="L23" s="9"/>
    </row>
    <row r="24" spans="1:12" ht="28.8" x14ac:dyDescent="0.3">
      <c r="A24" s="28">
        <v>22000000</v>
      </c>
      <c r="B24" s="34" t="s">
        <v>43</v>
      </c>
      <c r="C24" s="21">
        <f>C25</f>
        <v>134200</v>
      </c>
      <c r="D24" s="27">
        <f>D25</f>
        <v>134200</v>
      </c>
      <c r="E24" s="17">
        <v>0</v>
      </c>
      <c r="F24" s="17">
        <v>0</v>
      </c>
      <c r="G24">
        <v>107700</v>
      </c>
      <c r="H24" s="7">
        <v>107700</v>
      </c>
      <c r="I24" s="7">
        <f t="shared" si="1"/>
        <v>26500</v>
      </c>
      <c r="J24" s="7">
        <f t="shared" si="2"/>
        <v>26500</v>
      </c>
      <c r="K24" s="20"/>
      <c r="L24" s="9"/>
    </row>
    <row r="25" spans="1:12" x14ac:dyDescent="0.3">
      <c r="A25" s="28">
        <v>22010000</v>
      </c>
      <c r="B25" s="34" t="s">
        <v>42</v>
      </c>
      <c r="C25" s="21">
        <f>C26+C27</f>
        <v>134200</v>
      </c>
      <c r="D25" s="27">
        <f>D26+D27</f>
        <v>134200</v>
      </c>
      <c r="E25" s="17">
        <v>0</v>
      </c>
      <c r="F25" s="17">
        <v>0</v>
      </c>
      <c r="G25">
        <v>107700</v>
      </c>
      <c r="H25" s="7">
        <v>107700</v>
      </c>
      <c r="I25" s="7">
        <f t="shared" si="1"/>
        <v>26500</v>
      </c>
      <c r="J25" s="7">
        <f t="shared" si="2"/>
        <v>26500</v>
      </c>
      <c r="K25" s="20"/>
      <c r="L25" s="9"/>
    </row>
    <row r="26" spans="1:12" ht="43.2" x14ac:dyDescent="0.3">
      <c r="A26" s="15">
        <v>22010300</v>
      </c>
      <c r="B26" s="6" t="s">
        <v>44</v>
      </c>
      <c r="C26" s="21">
        <f>D26+E26</f>
        <v>10000</v>
      </c>
      <c r="D26" s="27">
        <v>10000</v>
      </c>
      <c r="E26" s="17">
        <v>0</v>
      </c>
      <c r="F26" s="17">
        <v>0</v>
      </c>
      <c r="G26">
        <v>10000</v>
      </c>
      <c r="H26" s="7">
        <v>10000</v>
      </c>
      <c r="I26" s="7">
        <f t="shared" si="1"/>
        <v>0</v>
      </c>
      <c r="J26" s="7">
        <f t="shared" si="2"/>
        <v>0</v>
      </c>
      <c r="K26" s="20"/>
      <c r="L26" s="9"/>
    </row>
    <row r="27" spans="1:12" ht="28.8" x14ac:dyDescent="0.3">
      <c r="A27" s="15">
        <v>22012600</v>
      </c>
      <c r="B27" s="6" t="s">
        <v>45</v>
      </c>
      <c r="C27" s="21">
        <f>D27+E27</f>
        <v>124200</v>
      </c>
      <c r="D27" s="27">
        <f>97700+26500</f>
        <v>124200</v>
      </c>
      <c r="E27" s="17">
        <v>0</v>
      </c>
      <c r="F27" s="17">
        <v>0</v>
      </c>
      <c r="G27">
        <v>97700</v>
      </c>
      <c r="H27" s="7">
        <v>97700</v>
      </c>
      <c r="I27" s="7">
        <f t="shared" si="1"/>
        <v>26500</v>
      </c>
      <c r="J27" s="7">
        <f t="shared" si="2"/>
        <v>26500</v>
      </c>
      <c r="K27" s="20"/>
      <c r="L27" s="9"/>
    </row>
    <row r="28" spans="1:12" x14ac:dyDescent="0.3">
      <c r="A28" s="14">
        <v>25000000</v>
      </c>
      <c r="B28" s="5" t="s">
        <v>20</v>
      </c>
      <c r="C28" s="18">
        <f t="shared" si="0"/>
        <v>2277442</v>
      </c>
      <c r="D28" s="26">
        <v>0</v>
      </c>
      <c r="E28" s="19">
        <f>E29+E32</f>
        <v>2277442</v>
      </c>
      <c r="F28" s="19">
        <v>0</v>
      </c>
      <c r="G28">
        <v>2277442</v>
      </c>
      <c r="H28">
        <v>0</v>
      </c>
      <c r="I28" s="7">
        <f t="shared" si="1"/>
        <v>0</v>
      </c>
      <c r="J28" s="7">
        <f t="shared" si="2"/>
        <v>0</v>
      </c>
      <c r="K28" s="20"/>
      <c r="L28" s="9"/>
    </row>
    <row r="29" spans="1:12" ht="28.8" x14ac:dyDescent="0.3">
      <c r="A29" s="14">
        <v>25010000</v>
      </c>
      <c r="B29" s="5" t="s">
        <v>21</v>
      </c>
      <c r="C29" s="18">
        <f t="shared" si="0"/>
        <v>1181842</v>
      </c>
      <c r="D29" s="26">
        <v>0</v>
      </c>
      <c r="E29" s="19">
        <f>E30+E31</f>
        <v>1181842</v>
      </c>
      <c r="F29" s="19">
        <v>0</v>
      </c>
      <c r="G29">
        <v>1181842</v>
      </c>
      <c r="H29" s="7">
        <v>0</v>
      </c>
      <c r="I29" s="7">
        <f t="shared" si="1"/>
        <v>0</v>
      </c>
      <c r="J29" s="7">
        <f t="shared" si="2"/>
        <v>0</v>
      </c>
      <c r="K29" s="20"/>
      <c r="L29" s="9"/>
    </row>
    <row r="30" spans="1:12" ht="35.25" customHeight="1" x14ac:dyDescent="0.3">
      <c r="A30" s="15">
        <v>25010100</v>
      </c>
      <c r="B30" s="6" t="s">
        <v>22</v>
      </c>
      <c r="C30" s="21">
        <f t="shared" si="0"/>
        <v>1044300</v>
      </c>
      <c r="D30" s="27">
        <v>0</v>
      </c>
      <c r="E30" s="17">
        <v>1044300</v>
      </c>
      <c r="F30" s="17">
        <v>0</v>
      </c>
      <c r="G30">
        <v>1044300</v>
      </c>
      <c r="H30" s="7">
        <v>0</v>
      </c>
      <c r="I30" s="7">
        <f t="shared" si="1"/>
        <v>0</v>
      </c>
      <c r="J30" s="7">
        <f t="shared" si="2"/>
        <v>0</v>
      </c>
      <c r="K30" s="20"/>
      <c r="L30" s="9"/>
    </row>
    <row r="31" spans="1:12" ht="21" customHeight="1" x14ac:dyDescent="0.3">
      <c r="A31" s="15">
        <v>25010300</v>
      </c>
      <c r="B31" s="6" t="s">
        <v>23</v>
      </c>
      <c r="C31" s="21">
        <f t="shared" si="0"/>
        <v>137542</v>
      </c>
      <c r="D31" s="27">
        <v>0</v>
      </c>
      <c r="E31" s="17">
        <v>137542</v>
      </c>
      <c r="F31" s="17">
        <v>0</v>
      </c>
      <c r="G31">
        <v>137542</v>
      </c>
      <c r="H31" s="7">
        <v>0</v>
      </c>
      <c r="I31" s="7">
        <f t="shared" si="1"/>
        <v>0</v>
      </c>
      <c r="J31" s="7">
        <f t="shared" si="2"/>
        <v>0</v>
      </c>
      <c r="K31" s="20"/>
      <c r="L31" s="9"/>
    </row>
    <row r="32" spans="1:12" ht="28.8" x14ac:dyDescent="0.3">
      <c r="A32" s="14">
        <v>25020000</v>
      </c>
      <c r="B32" s="5" t="s">
        <v>24</v>
      </c>
      <c r="C32" s="18">
        <f t="shared" si="0"/>
        <v>1095600</v>
      </c>
      <c r="D32" s="26">
        <v>0</v>
      </c>
      <c r="E32" s="19">
        <f>E33</f>
        <v>1095600</v>
      </c>
      <c r="F32" s="19">
        <v>0</v>
      </c>
      <c r="G32">
        <v>1095600</v>
      </c>
      <c r="H32" s="7">
        <v>0</v>
      </c>
      <c r="I32" s="7">
        <f t="shared" si="1"/>
        <v>0</v>
      </c>
      <c r="J32" s="7">
        <f t="shared" si="2"/>
        <v>0</v>
      </c>
      <c r="K32" s="20"/>
      <c r="L32" s="9"/>
    </row>
    <row r="33" spans="1:13" x14ac:dyDescent="0.3">
      <c r="A33" s="15">
        <v>25020100</v>
      </c>
      <c r="B33" s="6" t="s">
        <v>25</v>
      </c>
      <c r="C33" s="21">
        <f t="shared" si="0"/>
        <v>1095600</v>
      </c>
      <c r="D33" s="27">
        <v>0</v>
      </c>
      <c r="E33" s="17">
        <v>1095600</v>
      </c>
      <c r="F33" s="17">
        <v>0</v>
      </c>
      <c r="G33">
        <v>1095600</v>
      </c>
      <c r="H33" s="7">
        <v>0</v>
      </c>
      <c r="I33" s="7">
        <f t="shared" si="1"/>
        <v>0</v>
      </c>
      <c r="J33" s="7">
        <f t="shared" si="2"/>
        <v>0</v>
      </c>
      <c r="K33" s="20"/>
      <c r="L33" s="9"/>
    </row>
    <row r="34" spans="1:13" x14ac:dyDescent="0.3">
      <c r="A34" s="28">
        <v>30000000</v>
      </c>
      <c r="B34" s="29" t="s">
        <v>54</v>
      </c>
      <c r="C34" s="33">
        <f>E34</f>
        <v>193535.1</v>
      </c>
      <c r="D34" s="27">
        <v>0</v>
      </c>
      <c r="E34" s="32">
        <f>E35</f>
        <v>193535.1</v>
      </c>
      <c r="F34" s="32">
        <f>F35</f>
        <v>193535.1</v>
      </c>
      <c r="H34" s="7"/>
      <c r="I34" s="7"/>
      <c r="J34" s="7"/>
      <c r="K34" s="20"/>
      <c r="L34" s="9"/>
    </row>
    <row r="35" spans="1:13" x14ac:dyDescent="0.3">
      <c r="A35" s="28">
        <v>31000000</v>
      </c>
      <c r="B35" s="29" t="s">
        <v>55</v>
      </c>
      <c r="C35" s="33">
        <f>E35</f>
        <v>193535.1</v>
      </c>
      <c r="D35" s="27">
        <v>0</v>
      </c>
      <c r="E35" s="32">
        <f>E36</f>
        <v>193535.1</v>
      </c>
      <c r="F35" s="32">
        <f>F36</f>
        <v>193535.1</v>
      </c>
      <c r="H35" s="7"/>
      <c r="I35" s="7"/>
      <c r="J35" s="7"/>
      <c r="K35" s="20"/>
      <c r="L35" s="9"/>
    </row>
    <row r="36" spans="1:13" ht="43.2" x14ac:dyDescent="0.3">
      <c r="A36" s="31">
        <v>31030000</v>
      </c>
      <c r="B36" s="30" t="s">
        <v>56</v>
      </c>
      <c r="C36" s="21">
        <f>E36</f>
        <v>193535.1</v>
      </c>
      <c r="D36" s="27">
        <v>0</v>
      </c>
      <c r="E36" s="17">
        <v>193535.1</v>
      </c>
      <c r="F36" s="17">
        <v>193535.1</v>
      </c>
      <c r="H36" s="7"/>
      <c r="I36" s="7"/>
      <c r="J36" s="7"/>
      <c r="K36" s="20"/>
      <c r="L36" s="9"/>
    </row>
    <row r="37" spans="1:13" x14ac:dyDescent="0.3">
      <c r="A37" s="36" t="s">
        <v>26</v>
      </c>
      <c r="B37" s="37"/>
      <c r="C37" s="18">
        <f t="shared" si="0"/>
        <v>44414242</v>
      </c>
      <c r="D37" s="26">
        <f>D11+D20</f>
        <v>41943264.899999999</v>
      </c>
      <c r="E37" s="18">
        <f>E20+E34</f>
        <v>2470977.1</v>
      </c>
      <c r="F37" s="18">
        <f>F34</f>
        <v>193535.1</v>
      </c>
      <c r="G37" s="9">
        <v>38864242</v>
      </c>
      <c r="H37" s="7">
        <v>36586800</v>
      </c>
      <c r="I37" s="7">
        <f t="shared" si="1"/>
        <v>5550000</v>
      </c>
      <c r="J37" s="7">
        <f t="shared" si="2"/>
        <v>5356464.8999999985</v>
      </c>
      <c r="K37" s="20"/>
      <c r="L37" s="9"/>
    </row>
    <row r="38" spans="1:13" x14ac:dyDescent="0.3">
      <c r="A38" s="14">
        <v>40000000</v>
      </c>
      <c r="B38" s="5" t="s">
        <v>27</v>
      </c>
      <c r="C38" s="18">
        <f t="shared" si="0"/>
        <v>234135866.84999999</v>
      </c>
      <c r="D38" s="26">
        <f>D39</f>
        <v>230368564.84999999</v>
      </c>
      <c r="E38" s="19">
        <f>E39</f>
        <v>3767302</v>
      </c>
      <c r="F38" s="12">
        <f>F39</f>
        <v>3767302</v>
      </c>
      <c r="G38" s="12">
        <v>228675351</v>
      </c>
      <c r="H38" s="12">
        <v>227207949</v>
      </c>
      <c r="I38" s="7">
        <f t="shared" si="1"/>
        <v>5460515.849999994</v>
      </c>
      <c r="J38" s="7">
        <f t="shared" si="2"/>
        <v>3160615.849999994</v>
      </c>
      <c r="K38" s="20"/>
      <c r="L38" s="9"/>
    </row>
    <row r="39" spans="1:13" x14ac:dyDescent="0.3">
      <c r="A39" s="14">
        <v>41000000</v>
      </c>
      <c r="B39" s="5" t="s">
        <v>28</v>
      </c>
      <c r="C39" s="18">
        <f t="shared" si="0"/>
        <v>234135866.84999999</v>
      </c>
      <c r="D39" s="26">
        <f>D40+D43</f>
        <v>230368564.84999999</v>
      </c>
      <c r="E39" s="19">
        <f>E40+E43</f>
        <v>3767302</v>
      </c>
      <c r="F39" s="12">
        <f>F40+F43</f>
        <v>3767302</v>
      </c>
      <c r="G39" s="12">
        <v>228675351</v>
      </c>
      <c r="H39" s="12">
        <v>227207949</v>
      </c>
      <c r="I39" s="7">
        <f t="shared" si="1"/>
        <v>5460515.849999994</v>
      </c>
      <c r="J39" s="7">
        <f t="shared" si="2"/>
        <v>3160615.849999994</v>
      </c>
      <c r="K39" s="20"/>
      <c r="L39" s="9"/>
    </row>
    <row r="40" spans="1:13" x14ac:dyDescent="0.3">
      <c r="A40" s="14">
        <v>41020000</v>
      </c>
      <c r="B40" s="5" t="s">
        <v>29</v>
      </c>
      <c r="C40" s="18">
        <f t="shared" si="0"/>
        <v>20593100</v>
      </c>
      <c r="D40" s="26">
        <f>D41+D42</f>
        <v>20593100</v>
      </c>
      <c r="E40" s="19">
        <f>E41</f>
        <v>0</v>
      </c>
      <c r="F40" s="19">
        <f>F41</f>
        <v>0</v>
      </c>
      <c r="G40" s="12">
        <v>20593100</v>
      </c>
      <c r="H40" s="12">
        <v>20593100</v>
      </c>
      <c r="I40" s="7">
        <f t="shared" si="1"/>
        <v>0</v>
      </c>
      <c r="J40" s="7">
        <f t="shared" si="2"/>
        <v>0</v>
      </c>
      <c r="K40" s="20"/>
      <c r="L40" s="9"/>
    </row>
    <row r="41" spans="1:13" x14ac:dyDescent="0.3">
      <c r="A41" s="15">
        <v>41020100</v>
      </c>
      <c r="B41" s="6" t="s">
        <v>30</v>
      </c>
      <c r="C41" s="21">
        <f t="shared" si="0"/>
        <v>5373400</v>
      </c>
      <c r="D41" s="27">
        <v>5373400</v>
      </c>
      <c r="E41" s="17">
        <v>0</v>
      </c>
      <c r="F41" s="17">
        <v>0</v>
      </c>
      <c r="G41" s="13">
        <v>5373400</v>
      </c>
      <c r="H41" s="13">
        <v>5373400</v>
      </c>
      <c r="I41" s="7">
        <f t="shared" si="1"/>
        <v>0</v>
      </c>
      <c r="J41" s="7">
        <f t="shared" si="2"/>
        <v>0</v>
      </c>
      <c r="K41" s="20"/>
      <c r="L41" s="9"/>
    </row>
    <row r="42" spans="1:13" ht="57.6" x14ac:dyDescent="0.3">
      <c r="A42" s="22">
        <v>41020200</v>
      </c>
      <c r="B42" s="6" t="s">
        <v>47</v>
      </c>
      <c r="C42" s="21">
        <f t="shared" si="0"/>
        <v>15219700</v>
      </c>
      <c r="D42" s="27">
        <v>15219700</v>
      </c>
      <c r="E42" s="17">
        <v>0</v>
      </c>
      <c r="F42" s="17">
        <v>0</v>
      </c>
      <c r="G42" s="13">
        <v>15219700</v>
      </c>
      <c r="H42" s="13">
        <v>15219700</v>
      </c>
      <c r="I42" s="7">
        <f t="shared" si="1"/>
        <v>0</v>
      </c>
      <c r="J42" s="7">
        <f t="shared" si="2"/>
        <v>0</v>
      </c>
      <c r="K42" s="20"/>
      <c r="L42" s="9"/>
    </row>
    <row r="43" spans="1:13" x14ac:dyDescent="0.3">
      <c r="A43" s="14">
        <v>41030000</v>
      </c>
      <c r="B43" s="5" t="s">
        <v>31</v>
      </c>
      <c r="C43" s="18">
        <f>D43+E43</f>
        <v>213542766.84999999</v>
      </c>
      <c r="D43" s="26">
        <f>D44+D45+D46+D47+D49+D50+D52+D54+D53+D48+D51+D55</f>
        <v>209775464.84999999</v>
      </c>
      <c r="E43" s="19">
        <f>E44+E45+E46+E47+E49+E50+E52+E54+E53+E51</f>
        <v>3767302</v>
      </c>
      <c r="F43" s="19">
        <f>F44+F45+F46+F47+F49+F50+F52+F54+F53+F51</f>
        <v>3767302</v>
      </c>
      <c r="G43" s="13"/>
      <c r="H43" s="13">
        <v>206614849</v>
      </c>
      <c r="I43" s="7">
        <f t="shared" si="1"/>
        <v>213542766.84999999</v>
      </c>
      <c r="J43" s="7">
        <f t="shared" si="2"/>
        <v>3160615.849999994</v>
      </c>
      <c r="K43" s="20"/>
      <c r="L43" s="9"/>
      <c r="M43" s="9"/>
    </row>
    <row r="44" spans="1:13" ht="108" customHeight="1" x14ac:dyDescent="0.3">
      <c r="A44" s="15">
        <v>41030600</v>
      </c>
      <c r="B44" s="6" t="s">
        <v>38</v>
      </c>
      <c r="C44" s="21">
        <f t="shared" si="0"/>
        <v>43333000</v>
      </c>
      <c r="D44" s="27">
        <v>43333000</v>
      </c>
      <c r="E44" s="17">
        <v>0</v>
      </c>
      <c r="F44" s="17">
        <v>0</v>
      </c>
      <c r="G44" s="13">
        <v>43333000</v>
      </c>
      <c r="H44" s="13">
        <v>43333000</v>
      </c>
      <c r="I44" s="7">
        <f t="shared" si="1"/>
        <v>0</v>
      </c>
      <c r="J44" s="7">
        <f t="shared" si="2"/>
        <v>0</v>
      </c>
      <c r="K44" s="20"/>
      <c r="L44" s="9"/>
      <c r="M44" s="9"/>
    </row>
    <row r="45" spans="1:13" ht="120" customHeight="1" x14ac:dyDescent="0.3">
      <c r="A45" s="15">
        <v>41030800</v>
      </c>
      <c r="B45" s="6" t="s">
        <v>39</v>
      </c>
      <c r="C45" s="21">
        <f t="shared" si="0"/>
        <v>88211915.849999994</v>
      </c>
      <c r="D45" s="27">
        <v>88211915.849999994</v>
      </c>
      <c r="E45" s="17">
        <v>0</v>
      </c>
      <c r="F45" s="17">
        <v>0</v>
      </c>
      <c r="G45" s="13">
        <v>88665800</v>
      </c>
      <c r="H45" s="13">
        <v>88665800</v>
      </c>
      <c r="I45" s="7">
        <f t="shared" si="1"/>
        <v>-453884.15000000596</v>
      </c>
      <c r="J45" s="7">
        <f t="shared" si="2"/>
        <v>-453884.15000000596</v>
      </c>
      <c r="K45" s="20"/>
      <c r="L45" s="9"/>
    </row>
    <row r="46" spans="1:13" ht="291" hidden="1" customHeight="1" x14ac:dyDescent="0.3">
      <c r="A46" s="15">
        <v>41030900</v>
      </c>
      <c r="B46" s="6" t="s">
        <v>40</v>
      </c>
      <c r="C46" s="21">
        <f t="shared" si="0"/>
        <v>0</v>
      </c>
      <c r="D46" s="27"/>
      <c r="E46" s="17"/>
      <c r="F46" s="43"/>
      <c r="G46" s="13">
        <v>0</v>
      </c>
      <c r="H46" s="13"/>
      <c r="I46" s="7">
        <f t="shared" si="1"/>
        <v>0</v>
      </c>
      <c r="J46" s="7">
        <f t="shared" si="2"/>
        <v>0</v>
      </c>
      <c r="K46" s="20"/>
      <c r="L46" s="9"/>
    </row>
    <row r="47" spans="1:13" ht="57.6" x14ac:dyDescent="0.3">
      <c r="A47" s="15">
        <v>41031000</v>
      </c>
      <c r="B47" s="6" t="s">
        <v>32</v>
      </c>
      <c r="C47" s="21">
        <f t="shared" si="0"/>
        <v>552200</v>
      </c>
      <c r="D47" s="27">
        <v>552200</v>
      </c>
      <c r="E47" s="17">
        <v>0</v>
      </c>
      <c r="F47" s="17">
        <v>0</v>
      </c>
      <c r="G47" s="13">
        <v>552200</v>
      </c>
      <c r="H47" s="13">
        <v>552200</v>
      </c>
      <c r="I47" s="7">
        <f t="shared" si="1"/>
        <v>0</v>
      </c>
      <c r="J47" s="7">
        <f t="shared" si="2"/>
        <v>0</v>
      </c>
      <c r="K47" s="20"/>
      <c r="L47" s="9"/>
    </row>
    <row r="48" spans="1:13" ht="43.2" x14ac:dyDescent="0.3">
      <c r="A48" s="15">
        <v>41033600</v>
      </c>
      <c r="B48" s="6" t="s">
        <v>48</v>
      </c>
      <c r="C48" s="21">
        <f t="shared" si="0"/>
        <v>354000</v>
      </c>
      <c r="D48" s="27">
        <v>354000</v>
      </c>
      <c r="E48" s="17">
        <v>0</v>
      </c>
      <c r="F48" s="17">
        <v>0</v>
      </c>
      <c r="G48" s="13">
        <v>354000</v>
      </c>
      <c r="H48" s="13">
        <v>354000</v>
      </c>
      <c r="I48" s="7">
        <f t="shared" si="1"/>
        <v>0</v>
      </c>
      <c r="J48" s="7">
        <f t="shared" si="2"/>
        <v>0</v>
      </c>
      <c r="K48" s="20"/>
      <c r="L48" s="9"/>
    </row>
    <row r="49" spans="1:16" ht="28.8" x14ac:dyDescent="0.3">
      <c r="A49" s="15">
        <v>41033900</v>
      </c>
      <c r="B49" s="6" t="s">
        <v>33</v>
      </c>
      <c r="C49" s="21">
        <f t="shared" si="0"/>
        <v>51122400</v>
      </c>
      <c r="D49" s="27">
        <v>51122400</v>
      </c>
      <c r="E49" s="17">
        <v>0</v>
      </c>
      <c r="F49" s="17">
        <v>0</v>
      </c>
      <c r="G49" s="13">
        <v>51122400</v>
      </c>
      <c r="H49" s="13">
        <v>51122400</v>
      </c>
      <c r="I49" s="7">
        <f t="shared" si="1"/>
        <v>0</v>
      </c>
      <c r="J49" s="7">
        <f t="shared" si="2"/>
        <v>0</v>
      </c>
      <c r="K49" s="20"/>
      <c r="L49" s="9"/>
    </row>
    <row r="50" spans="1:16" ht="28.8" x14ac:dyDescent="0.3">
      <c r="A50" s="15">
        <v>41034200</v>
      </c>
      <c r="B50" s="6" t="s">
        <v>34</v>
      </c>
      <c r="C50" s="21">
        <f t="shared" si="0"/>
        <v>21105200</v>
      </c>
      <c r="D50" s="27">
        <f>20837100+268100</f>
        <v>21105200</v>
      </c>
      <c r="E50" s="17">
        <v>0</v>
      </c>
      <c r="F50" s="17">
        <v>0</v>
      </c>
      <c r="G50" s="13">
        <v>20837100</v>
      </c>
      <c r="H50" s="13">
        <v>20837100</v>
      </c>
      <c r="I50" s="7">
        <f t="shared" si="1"/>
        <v>268100</v>
      </c>
      <c r="J50" s="7">
        <f t="shared" si="2"/>
        <v>268100</v>
      </c>
      <c r="K50" s="20"/>
      <c r="L50" s="9"/>
    </row>
    <row r="51" spans="1:16" ht="43.2" x14ac:dyDescent="0.3">
      <c r="A51" s="15">
        <v>41034500</v>
      </c>
      <c r="B51" s="6" t="s">
        <v>50</v>
      </c>
      <c r="C51" s="21">
        <f>D51+E51</f>
        <v>3083900</v>
      </c>
      <c r="D51" s="27">
        <v>1088900</v>
      </c>
      <c r="E51" s="17">
        <f>1995000</f>
        <v>1995000</v>
      </c>
      <c r="F51" s="17">
        <v>1995000</v>
      </c>
      <c r="G51" s="13"/>
      <c r="H51" s="13"/>
      <c r="I51" s="7">
        <f t="shared" si="1"/>
        <v>3083900</v>
      </c>
      <c r="J51" s="7">
        <f t="shared" si="2"/>
        <v>1088900</v>
      </c>
      <c r="K51" s="20"/>
      <c r="L51" s="9"/>
    </row>
    <row r="52" spans="1:16" x14ac:dyDescent="0.3">
      <c r="A52" s="15">
        <v>41035000</v>
      </c>
      <c r="B52" s="6" t="s">
        <v>35</v>
      </c>
      <c r="C52" s="21">
        <f t="shared" si="0"/>
        <v>4107179</v>
      </c>
      <c r="D52" s="27">
        <f>36182+1289767+675768+40046+296300+186814</f>
        <v>2524877</v>
      </c>
      <c r="E52" s="17">
        <f>777402+500000+147900+20000+17000+120000</f>
        <v>1582302</v>
      </c>
      <c r="F52" s="17">
        <f>777402+500000+147900+20000+17000+120000</f>
        <v>1582302</v>
      </c>
      <c r="G52" s="13">
        <v>2603351</v>
      </c>
      <c r="H52" s="13">
        <v>1325949</v>
      </c>
      <c r="I52" s="7">
        <f t="shared" si="1"/>
        <v>1503828</v>
      </c>
      <c r="J52" s="7">
        <f t="shared" si="2"/>
        <v>1198928</v>
      </c>
      <c r="K52" s="20"/>
      <c r="L52" s="9"/>
      <c r="M52">
        <v>497708</v>
      </c>
      <c r="N52">
        <v>395400</v>
      </c>
      <c r="O52" s="9">
        <f>M52-K52</f>
        <v>497708</v>
      </c>
      <c r="P52" s="9">
        <f>N52-L52</f>
        <v>395400</v>
      </c>
    </row>
    <row r="53" spans="1:16" ht="43.2" x14ac:dyDescent="0.3">
      <c r="A53" s="15">
        <v>41035200</v>
      </c>
      <c r="B53" s="6" t="s">
        <v>49</v>
      </c>
      <c r="C53" s="21">
        <f>D53+E53</f>
        <v>190000</v>
      </c>
      <c r="D53" s="27">
        <v>0</v>
      </c>
      <c r="E53" s="17">
        <v>190000</v>
      </c>
      <c r="F53" s="17">
        <v>190000</v>
      </c>
      <c r="G53" s="13">
        <v>190000</v>
      </c>
      <c r="H53" s="23"/>
      <c r="I53" s="7">
        <f t="shared" si="1"/>
        <v>0</v>
      </c>
      <c r="J53" s="7">
        <f t="shared" si="2"/>
        <v>0</v>
      </c>
      <c r="K53" s="20"/>
      <c r="L53" s="9"/>
      <c r="O53" s="9"/>
      <c r="P53" s="9"/>
    </row>
    <row r="54" spans="1:16" ht="100.8" x14ac:dyDescent="0.3">
      <c r="A54" s="15">
        <v>41035800</v>
      </c>
      <c r="B54" s="6" t="s">
        <v>41</v>
      </c>
      <c r="C54" s="21">
        <f t="shared" si="0"/>
        <v>424400</v>
      </c>
      <c r="D54" s="27">
        <v>424400</v>
      </c>
      <c r="E54" s="17">
        <v>0</v>
      </c>
      <c r="F54" s="17">
        <v>0</v>
      </c>
      <c r="G54" s="13">
        <v>424400</v>
      </c>
      <c r="H54" s="7">
        <v>424400</v>
      </c>
      <c r="I54" s="7">
        <f t="shared" si="1"/>
        <v>0</v>
      </c>
      <c r="J54" s="7">
        <f t="shared" si="2"/>
        <v>0</v>
      </c>
      <c r="K54" s="20">
        <f>I56-J56</f>
        <v>2493435.1000000238</v>
      </c>
      <c r="L54" s="9"/>
    </row>
    <row r="55" spans="1:16" ht="259.2" x14ac:dyDescent="0.3">
      <c r="A55" s="15">
        <v>41036600</v>
      </c>
      <c r="B55" s="6" t="s">
        <v>51</v>
      </c>
      <c r="C55" s="21">
        <f>D55+E55</f>
        <v>1058572</v>
      </c>
      <c r="D55" s="27">
        <v>1058572</v>
      </c>
      <c r="E55" s="17">
        <v>0</v>
      </c>
      <c r="F55" s="17">
        <v>0</v>
      </c>
      <c r="G55" s="13"/>
      <c r="H55" s="24" t="s">
        <v>52</v>
      </c>
      <c r="I55" s="7"/>
      <c r="J55" s="7"/>
      <c r="K55" s="20"/>
      <c r="L55" s="9"/>
    </row>
    <row r="56" spans="1:16" x14ac:dyDescent="0.3">
      <c r="A56" s="38" t="s">
        <v>36</v>
      </c>
      <c r="B56" s="38"/>
      <c r="C56" s="18">
        <f t="shared" si="0"/>
        <v>278550108.85000002</v>
      </c>
      <c r="D56" s="18">
        <f>D38+D37</f>
        <v>272311829.75</v>
      </c>
      <c r="E56" s="18">
        <f>E38+E37</f>
        <v>6238279.0999999996</v>
      </c>
      <c r="F56" s="18">
        <f>F38+F37</f>
        <v>3960837.1</v>
      </c>
      <c r="G56" s="11">
        <v>267539593</v>
      </c>
      <c r="H56" s="7">
        <v>263794749</v>
      </c>
      <c r="I56" s="7">
        <f t="shared" si="1"/>
        <v>11010515.850000024</v>
      </c>
      <c r="J56" s="7">
        <f t="shared" si="2"/>
        <v>8517080.75</v>
      </c>
      <c r="K56" s="20"/>
      <c r="L56" s="9"/>
    </row>
    <row r="57" spans="1:16" x14ac:dyDescent="0.3">
      <c r="C57" s="20">
        <v>267539593</v>
      </c>
      <c r="D57" s="20">
        <v>263794749</v>
      </c>
      <c r="E57" s="20">
        <v>3744844</v>
      </c>
      <c r="H57" s="7"/>
    </row>
    <row r="58" spans="1:16" x14ac:dyDescent="0.3">
      <c r="C58" s="11">
        <f>C56-C57</f>
        <v>11010515.850000024</v>
      </c>
      <c r="D58" s="11">
        <f t="shared" ref="D58:E58" si="3">D56-D57</f>
        <v>8517080.75</v>
      </c>
      <c r="E58" s="11">
        <f t="shared" si="3"/>
        <v>2493435.0999999996</v>
      </c>
    </row>
    <row r="59" spans="1:16" x14ac:dyDescent="0.3">
      <c r="B59" s="2"/>
      <c r="C59" s="7"/>
      <c r="D59" s="7"/>
      <c r="E59" s="7">
        <f>2277442+1467402</f>
        <v>3744844</v>
      </c>
      <c r="F59" s="7"/>
    </row>
    <row r="60" spans="1:16" x14ac:dyDescent="0.3">
      <c r="D60">
        <f>262150982+1289767+354000</f>
        <v>263794749</v>
      </c>
      <c r="E60" s="7">
        <f>E59-E56</f>
        <v>-2493435.0999999996</v>
      </c>
    </row>
    <row r="61" spans="1:16" x14ac:dyDescent="0.3">
      <c r="C61" s="9"/>
      <c r="D61" s="7">
        <f>D60-D56</f>
        <v>-8517080.75</v>
      </c>
      <c r="F61" s="7"/>
    </row>
    <row r="62" spans="1:16" x14ac:dyDescent="0.3">
      <c r="D62" s="7"/>
      <c r="E62" s="7"/>
    </row>
    <row r="63" spans="1:16" x14ac:dyDescent="0.3">
      <c r="H63" s="7"/>
    </row>
    <row r="64" spans="1:16" x14ac:dyDescent="0.3">
      <c r="C64" s="7"/>
      <c r="D64" s="25"/>
      <c r="G64" s="9"/>
    </row>
    <row r="66" spans="4:7" x14ac:dyDescent="0.3">
      <c r="D66" s="20"/>
      <c r="E66" s="7"/>
    </row>
    <row r="67" spans="4:7" x14ac:dyDescent="0.3">
      <c r="G67" s="7"/>
    </row>
  </sheetData>
  <mergeCells count="11">
    <mergeCell ref="F8:F9"/>
    <mergeCell ref="A37:B37"/>
    <mergeCell ref="A56:B56"/>
    <mergeCell ref="D2:F2"/>
    <mergeCell ref="A5:F5"/>
    <mergeCell ref="A7:A9"/>
    <mergeCell ref="B7:B9"/>
    <mergeCell ref="C7:C9"/>
    <mergeCell ref="D7:D9"/>
    <mergeCell ref="E7:F7"/>
    <mergeCell ref="E8:E9"/>
  </mergeCells>
  <phoneticPr fontId="0" type="noConversion"/>
  <printOptions horizontalCentered="1"/>
  <pageMargins left="0.6692913385826772" right="0.47244094488188981" top="0.78740157480314965" bottom="0.39370078740157483" header="0.51181102362204722" footer="0"/>
  <pageSetup paperSize="9" scale="71" fitToHeight="2" orientation="portrait" r:id="rId1"/>
  <headerFooter differentFirst="1">
    <oddHeader>&amp;RПродовження додатку 1</oddHeader>
  </headerFooter>
  <rowBreaks count="1" manualBreakCount="1">
    <brk id="3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rfu2210</dc:creator>
  <cp:lastModifiedBy>rfu2201</cp:lastModifiedBy>
  <cp:lastPrinted>2017-08-02T13:10:29Z</cp:lastPrinted>
  <dcterms:created xsi:type="dcterms:W3CDTF">2015-10-19T15:31:37Z</dcterms:created>
  <dcterms:modified xsi:type="dcterms:W3CDTF">2017-08-02T16:56:46Z</dcterms:modified>
</cp:coreProperties>
</file>