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9600" windowHeight="10800" activeTab="0"/>
  </bookViews>
  <sheets>
    <sheet name="Заг.фонд" sheetId="1" r:id="rId1"/>
  </sheets>
  <definedNames>
    <definedName name="_xlnm.Print_Titles" localSheetId="0">'Заг.фонд'!$7:$8</definedName>
    <definedName name="_xlnm.Print_Area" localSheetId="0">'Заг.фонд'!$B$1:$I$68</definedName>
  </definedNames>
  <calcPr fullCalcOnLoad="1"/>
</workbook>
</file>

<file path=xl/sharedStrings.xml><?xml version="1.0" encoding="utf-8"?>
<sst xmlns="http://schemas.openxmlformats.org/spreadsheetml/2006/main" count="128" uniqueCount="126">
  <si>
    <t>Всього видатків</t>
  </si>
  <si>
    <t>(грн.)</t>
  </si>
  <si>
    <t>Назва головних розпорядників коштів</t>
  </si>
  <si>
    <t>Додаток 2</t>
  </si>
  <si>
    <t>Багатопрофільна стаціонарна медична допомога населенню</t>
  </si>
  <si>
    <t>Надання позашкільної освіти позашкільними закладами освіти, заходи із позашкільної роботи з дітьми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</si>
  <si>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</si>
  <si>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Утримання та навчально-тренувальна робота комунальних дитячо-юнацьких спортивних шкіл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</si>
  <si>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</si>
  <si>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</si>
  <si>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</si>
  <si>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</si>
  <si>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</si>
  <si>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</si>
  <si>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</si>
  <si>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</si>
  <si>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</si>
  <si>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</si>
  <si>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</si>
  <si>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</si>
  <si>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</si>
  <si>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Резервний фонд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</si>
  <si>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</si>
  <si>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</si>
  <si>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</si>
  <si>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Інші програми та заходи у сфері охорони здоров`я</t>
  </si>
  <si>
    <t>Заходи із запобігання та ліквідації надзвичайних ситуацій та наслідків стихійного лиха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</si>
  <si>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</si>
  <si>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</si>
  <si>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</si>
  <si>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</si>
  <si>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Заходи державної політики з питань дітей та їх соціального захисту</t>
  </si>
  <si>
    <t>Утримання та фінансова підтримка спортивних споруд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</si>
  <si>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</si>
  <si>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</si>
  <si>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інших пільг окремим категоріям громадян відповідно до законодавства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</si>
  <si>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</si>
  <si>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</si>
  <si>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</si>
  <si>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</si>
  <si>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</si>
  <si>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</si>
  <si>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сім`ї, дітей та молоді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</si>
  <si>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</si>
  <si>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</si>
  <si>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</si>
  <si>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</si>
  <si>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</si>
  <si>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</si>
  <si>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</si>
  <si>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Сектор культури районної державної адміністрації                                                                               (головний розпорядник, відповідальний виконавець)</t>
  </si>
  <si>
    <t>Управління фінансів районної державної адміністрації                                                                           (головний розпорядник коштів, відповідальний виконавець)</t>
  </si>
  <si>
    <t>Код програмної класифікації видатків та кредитування місцевих бюджетів (КПКВК)</t>
  </si>
  <si>
    <t>0110150</t>
  </si>
  <si>
    <t>0110180</t>
  </si>
  <si>
    <t>0210180</t>
  </si>
  <si>
    <t>0212010</t>
  </si>
  <si>
    <t>0212111</t>
  </si>
  <si>
    <t>0212144</t>
  </si>
  <si>
    <t>0212152</t>
  </si>
  <si>
    <t>0218110</t>
  </si>
  <si>
    <t>0611010</t>
  </si>
  <si>
    <t>0611020</t>
  </si>
  <si>
    <t>0611090</t>
  </si>
  <si>
    <t>0611150</t>
  </si>
  <si>
    <t>0611161</t>
  </si>
  <si>
    <t>0613112</t>
  </si>
  <si>
    <t>0613140</t>
  </si>
  <si>
    <t>0615031</t>
  </si>
  <si>
    <t>0615041</t>
  </si>
  <si>
    <t>0813011</t>
  </si>
  <si>
    <t>0813012</t>
  </si>
  <si>
    <t>0813021</t>
  </si>
  <si>
    <t>0813022</t>
  </si>
  <si>
    <t>0813031</t>
  </si>
  <si>
    <t>0813032</t>
  </si>
  <si>
    <t>0813033</t>
  </si>
  <si>
    <t>0813041</t>
  </si>
  <si>
    <t>0813042</t>
  </si>
  <si>
    <t>0813043</t>
  </si>
  <si>
    <t>0813044</t>
  </si>
  <si>
    <t>0813045</t>
  </si>
  <si>
    <t>0813046</t>
  </si>
  <si>
    <t>0813047</t>
  </si>
  <si>
    <t>0813050</t>
  </si>
  <si>
    <t>0813081</t>
  </si>
  <si>
    <t>0813082</t>
  </si>
  <si>
    <t>0813083</t>
  </si>
  <si>
    <t>0813085</t>
  </si>
  <si>
    <t>0813090</t>
  </si>
  <si>
    <t>0813104</t>
  </si>
  <si>
    <t>0813105</t>
  </si>
  <si>
    <t>0813121</t>
  </si>
  <si>
    <t>0813171</t>
  </si>
  <si>
    <t>0813192</t>
  </si>
  <si>
    <t>0813230</t>
  </si>
  <si>
    <t>1011100</t>
  </si>
  <si>
    <t>1014030</t>
  </si>
  <si>
    <t>1014060</t>
  </si>
  <si>
    <t>1014081</t>
  </si>
  <si>
    <t>3718700</t>
  </si>
  <si>
    <t>Відшкодування вартості лікарських засобів для лікування окремих захворювань</t>
  </si>
  <si>
    <t>0212146</t>
  </si>
  <si>
    <t>Профінансовано 
за 2018 рік</t>
  </si>
  <si>
    <t>Касові
видатки за 
2018 рік</t>
  </si>
  <si>
    <t>0110191</t>
  </si>
  <si>
    <t>0210191</t>
  </si>
  <si>
    <t>0219800</t>
  </si>
  <si>
    <t>3719620</t>
  </si>
  <si>
    <t>Проведення місцевих виборів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</si>
  <si>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</si>
  <si>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</si>
  <si>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до проекту рішення районної ради</t>
  </si>
  <si>
    <t>Затверджено розписом на 2018 рік з урахуванням змін</t>
  </si>
  <si>
    <t xml:space="preserve">Затверджено рішенням районної ради на 2018 рік </t>
  </si>
  <si>
    <t>Організаційне, інформаційно-аналітичне та матеріально-технічне забезпечення діяльності  районної ради</t>
  </si>
  <si>
    <t>Відділ  освіти районної державної адміністрації                                                                                                          (головний розпорядник коштів, відповідальний виконавець)</t>
  </si>
  <si>
    <t>Районна державна адміністрація                                                                                                                                                   (головний розпорядник коштів, відповідальний виконавець)</t>
  </si>
  <si>
    <t>Теофіпольська районна рада                                                                                                                                           (головний розпорядник коштів, відповідальний виконавець)</t>
  </si>
  <si>
    <t>Відсоток профінансованого до показників, затверджених на 2018 рік з урахуванням змін, (%), 
(к.5/ к.4)</t>
  </si>
  <si>
    <t>Відсоток виконаного до показників затверджених на  2018 рік з урахуванням змін, (%),
(к.6/к.4)</t>
  </si>
  <si>
    <t>Управління соціального захисту населення районної державної адміністрації                                                 (головний розпорядник коштів, відповідальний виконавець)</t>
  </si>
  <si>
    <t xml:space="preserve"> </t>
  </si>
  <si>
    <t>Видатки загального фонду</t>
  </si>
  <si>
    <t xml:space="preserve"> районного бюджету за 2018 рік</t>
  </si>
  <si>
    <t>__лютого 2019 року № -24/2019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</si>
</sst>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%"/>
    <numFmt numFmtId="197" formatCode="0.0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sz val="10"/>
      <name val="Times New Roman Cyr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96" fontId="5" fillId="34" borderId="10" xfId="0" applyNumberFormat="1" applyFont="1" applyFill="1" applyBorder="1" applyAlignment="1">
      <alignment horizontal="center" vertical="center"/>
    </xf>
    <xf numFmtId="196" fontId="1" fillId="33" borderId="10" xfId="0" applyNumberFormat="1" applyFont="1" applyFill="1" applyBorder="1" applyAlignment="1">
      <alignment horizontal="center" vertical="center"/>
    </xf>
    <xf numFmtId="196" fontId="3" fillId="34" borderId="10" xfId="0" applyNumberFormat="1" applyFont="1" applyFill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6" fillId="34" borderId="10" xfId="55" applyFill="1" applyBorder="1">
      <alignment/>
      <protection/>
    </xf>
    <xf numFmtId="0" fontId="10" fillId="0" borderId="10" xfId="0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 quotePrefix="1">
      <alignment horizontal="left" vertical="center"/>
    </xf>
    <xf numFmtId="196" fontId="3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46" fillId="34" borderId="10" xfId="55" applyFill="1" applyBorder="1" quotePrefix="1">
      <alignment/>
      <protection/>
    </xf>
    <xf numFmtId="0" fontId="33" fillId="34" borderId="10" xfId="53" applyFill="1" applyBorder="1" applyAlignment="1" quotePrefix="1">
      <alignment vertical="center"/>
      <protection/>
    </xf>
    <xf numFmtId="0" fontId="33" fillId="34" borderId="10" xfId="53" applyFill="1" applyBorder="1" applyAlignment="1">
      <alignment vertical="center"/>
      <protection/>
    </xf>
    <xf numFmtId="49" fontId="3" fillId="34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" fontId="52" fillId="0" borderId="10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53" fillId="35" borderId="10" xfId="53" applyNumberFormat="1" applyFont="1" applyFill="1" applyBorder="1" applyAlignment="1">
      <alignment horizontal="center" vertical="center"/>
      <protection/>
    </xf>
    <xf numFmtId="4" fontId="3" fillId="34" borderId="10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52"/>
  <sheetViews>
    <sheetView showZeros="0" tabSelected="1" view="pageBreakPreview" zoomScaleSheetLayoutView="100" zoomScalePageLayoutView="0" workbookViewId="0" topLeftCell="C1">
      <selection activeCell="H3" sqref="H3"/>
    </sheetView>
  </sheetViews>
  <sheetFormatPr defaultColWidth="8.875" defaultRowHeight="12.75"/>
  <cols>
    <col min="1" max="1" width="6.75390625" style="13" customWidth="1"/>
    <col min="2" max="2" width="9.125" style="4" customWidth="1"/>
    <col min="3" max="3" width="80.75390625" style="4" customWidth="1"/>
    <col min="4" max="4" width="16.125" style="18" customWidth="1"/>
    <col min="5" max="5" width="17.125" style="18" customWidth="1"/>
    <col min="6" max="6" width="15.125" style="18" customWidth="1"/>
    <col min="7" max="7" width="16.00390625" style="18" customWidth="1"/>
    <col min="8" max="8" width="18.125" style="4" customWidth="1"/>
    <col min="9" max="9" width="16.25390625" style="4" customWidth="1"/>
    <col min="10" max="16384" width="8.875" style="1" customWidth="1"/>
  </cols>
  <sheetData>
    <row r="1" spans="2:9" ht="14.25" customHeight="1">
      <c r="B1" s="1"/>
      <c r="C1" s="1"/>
      <c r="D1" s="2"/>
      <c r="E1" s="2"/>
      <c r="F1" s="2"/>
      <c r="G1" s="2"/>
      <c r="H1" s="43" t="s">
        <v>3</v>
      </c>
      <c r="I1" s="43"/>
    </row>
    <row r="2" spans="2:9" ht="14.25" customHeight="1">
      <c r="B2" s="1"/>
      <c r="C2" s="1"/>
      <c r="D2" s="2"/>
      <c r="E2" s="2"/>
      <c r="F2" s="2"/>
      <c r="G2" s="2"/>
      <c r="H2" s="44" t="s">
        <v>112</v>
      </c>
      <c r="I2" s="44"/>
    </row>
    <row r="3" spans="2:9" ht="14.25" customHeight="1">
      <c r="B3" s="1"/>
      <c r="C3" s="1"/>
      <c r="D3" s="2"/>
      <c r="E3" s="2"/>
      <c r="F3" s="2"/>
      <c r="G3" s="2"/>
      <c r="H3" s="19" t="s">
        <v>125</v>
      </c>
      <c r="I3" s="19"/>
    </row>
    <row r="4" spans="2:9" ht="16.5" customHeight="1">
      <c r="B4" s="42" t="s">
        <v>123</v>
      </c>
      <c r="C4" s="42"/>
      <c r="D4" s="42"/>
      <c r="E4" s="42"/>
      <c r="F4" s="42"/>
      <c r="G4" s="42"/>
      <c r="H4" s="42"/>
      <c r="I4" s="42"/>
    </row>
    <row r="5" spans="2:245" ht="16.5" customHeight="1">
      <c r="B5" s="42" t="s">
        <v>124</v>
      </c>
      <c r="C5" s="42"/>
      <c r="D5" s="42"/>
      <c r="E5" s="42"/>
      <c r="F5" s="42"/>
      <c r="G5" s="42"/>
      <c r="H5" s="42"/>
      <c r="I5" s="42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2:9" ht="9" customHeight="1">
      <c r="B6" s="1"/>
      <c r="C6" s="1"/>
      <c r="D6" s="2"/>
      <c r="E6" s="2"/>
      <c r="F6" s="2"/>
      <c r="G6" s="2"/>
      <c r="H6" s="1"/>
      <c r="I6" s="2" t="s">
        <v>1</v>
      </c>
    </row>
    <row r="7" spans="2:9" ht="100.5" customHeight="1">
      <c r="B7" s="34" t="s">
        <v>52</v>
      </c>
      <c r="C7" s="3" t="s">
        <v>2</v>
      </c>
      <c r="D7" s="3" t="s">
        <v>114</v>
      </c>
      <c r="E7" s="3" t="s">
        <v>113</v>
      </c>
      <c r="F7" s="25" t="s">
        <v>103</v>
      </c>
      <c r="G7" s="25" t="s">
        <v>104</v>
      </c>
      <c r="H7" s="6" t="s">
        <v>119</v>
      </c>
      <c r="I7" s="6" t="s">
        <v>120</v>
      </c>
    </row>
    <row r="8" spans="2:9" ht="12.75">
      <c r="B8" s="34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</row>
    <row r="9" spans="1:9" s="21" customFormat="1" ht="25.5">
      <c r="A9" s="30">
        <v>1</v>
      </c>
      <c r="B9" s="15"/>
      <c r="C9" s="32" t="s">
        <v>118</v>
      </c>
      <c r="D9" s="39">
        <f>D10+D11+D12</f>
        <v>1769100</v>
      </c>
      <c r="E9" s="39">
        <f>E10+E11+E12</f>
        <v>1828982</v>
      </c>
      <c r="F9" s="39">
        <f>F10+F11+F12</f>
        <v>1828982</v>
      </c>
      <c r="G9" s="39">
        <f>G10+G11+G12</f>
        <v>1826979.1</v>
      </c>
      <c r="H9" s="7">
        <f aca="true" t="shared" si="0" ref="H9:H16">F9/E9</f>
        <v>1</v>
      </c>
      <c r="I9" s="7">
        <f aca="true" t="shared" si="1" ref="I9:I16">G9/E9</f>
        <v>0.998904909944439</v>
      </c>
    </row>
    <row r="10" spans="1:9" s="13" customFormat="1" ht="25.5">
      <c r="A10" s="30">
        <v>150</v>
      </c>
      <c r="B10" s="35" t="s">
        <v>53</v>
      </c>
      <c r="C10" s="11" t="s">
        <v>115</v>
      </c>
      <c r="D10" s="36">
        <v>1677100</v>
      </c>
      <c r="E10" s="36">
        <v>1677100</v>
      </c>
      <c r="F10" s="36">
        <f>E10</f>
        <v>1677100</v>
      </c>
      <c r="G10" s="37">
        <v>1677097.1</v>
      </c>
      <c r="H10" s="8">
        <f t="shared" si="0"/>
        <v>1</v>
      </c>
      <c r="I10" s="8">
        <f t="shared" si="1"/>
        <v>0.9999982708246378</v>
      </c>
    </row>
    <row r="11" spans="1:9" s="21" customFormat="1" ht="15">
      <c r="A11" s="30">
        <v>180</v>
      </c>
      <c r="B11" s="35" t="s">
        <v>54</v>
      </c>
      <c r="C11" s="11" t="s">
        <v>22</v>
      </c>
      <c r="D11" s="36">
        <v>92000</v>
      </c>
      <c r="E11" s="36">
        <v>92000</v>
      </c>
      <c r="F11" s="36">
        <f>E11</f>
        <v>92000</v>
      </c>
      <c r="G11" s="37">
        <v>90000</v>
      </c>
      <c r="H11" s="8">
        <f>F11/E11</f>
        <v>1</v>
      </c>
      <c r="I11" s="8">
        <f>G11/E11</f>
        <v>0.9782608695652174</v>
      </c>
    </row>
    <row r="12" spans="1:9" s="13" customFormat="1" ht="15">
      <c r="A12" s="30">
        <v>191</v>
      </c>
      <c r="B12" s="35" t="s">
        <v>105</v>
      </c>
      <c r="C12" s="11" t="s">
        <v>109</v>
      </c>
      <c r="D12" s="36">
        <v>0</v>
      </c>
      <c r="E12" s="36">
        <v>59882</v>
      </c>
      <c r="F12" s="36">
        <f>E12</f>
        <v>59882</v>
      </c>
      <c r="G12" s="37">
        <v>59882</v>
      </c>
      <c r="H12" s="10">
        <f>F12/E12</f>
        <v>1</v>
      </c>
      <c r="I12" s="10">
        <f>G12/E12</f>
        <v>1</v>
      </c>
    </row>
    <row r="13" spans="1:9" s="13" customFormat="1" ht="25.5">
      <c r="A13" s="30">
        <v>2</v>
      </c>
      <c r="B13" s="15"/>
      <c r="C13" s="33" t="s">
        <v>117</v>
      </c>
      <c r="D13" s="39">
        <f>D14+D15+D16+D17+D18+D19+D20+D21+D22</f>
        <v>28177700</v>
      </c>
      <c r="E13" s="39">
        <f>E14+E15+E16+E17+E18+E19+E20+E21+E22</f>
        <v>31759949.34</v>
      </c>
      <c r="F13" s="39">
        <f>F14+F15+F16+F17+F18+F19+F20+F21+F22</f>
        <v>31759949.34</v>
      </c>
      <c r="G13" s="39">
        <f>G14+G15+G16+G17+G18+G19+G20+G21+G22</f>
        <v>31470759.159999996</v>
      </c>
      <c r="H13" s="9">
        <f t="shared" si="0"/>
        <v>1</v>
      </c>
      <c r="I13" s="9">
        <f t="shared" si="1"/>
        <v>0.9908945012189996</v>
      </c>
    </row>
    <row r="14" spans="1:9" s="13" customFormat="1" ht="15">
      <c r="A14" s="30">
        <v>180</v>
      </c>
      <c r="B14" s="35" t="s">
        <v>55</v>
      </c>
      <c r="C14" s="12" t="s">
        <v>22</v>
      </c>
      <c r="D14" s="36">
        <v>149300</v>
      </c>
      <c r="E14" s="36">
        <v>158326</v>
      </c>
      <c r="F14" s="36">
        <f>E14</f>
        <v>158326</v>
      </c>
      <c r="G14" s="37">
        <v>158325.18</v>
      </c>
      <c r="H14" s="8">
        <f t="shared" si="0"/>
        <v>1</v>
      </c>
      <c r="I14" s="8">
        <f t="shared" si="1"/>
        <v>0.9999948208127534</v>
      </c>
    </row>
    <row r="15" spans="1:9" s="13" customFormat="1" ht="15">
      <c r="A15" s="30">
        <v>191</v>
      </c>
      <c r="B15" s="35" t="s">
        <v>106</v>
      </c>
      <c r="C15" s="12" t="s">
        <v>109</v>
      </c>
      <c r="D15" s="36">
        <v>0</v>
      </c>
      <c r="E15" s="36">
        <v>200</v>
      </c>
      <c r="F15" s="36">
        <v>200</v>
      </c>
      <c r="G15" s="37">
        <v>200</v>
      </c>
      <c r="H15" s="8"/>
      <c r="I15" s="8"/>
    </row>
    <row r="16" spans="1:9" s="13" customFormat="1" ht="15">
      <c r="A16" s="30">
        <v>2010</v>
      </c>
      <c r="B16" s="17" t="s">
        <v>56</v>
      </c>
      <c r="C16" s="12" t="s">
        <v>4</v>
      </c>
      <c r="D16" s="36">
        <v>20982500</v>
      </c>
      <c r="E16" s="36">
        <v>21267439.34</v>
      </c>
      <c r="F16" s="36">
        <f aca="true" t="shared" si="2" ref="F16:F21">E16</f>
        <v>21267439.34</v>
      </c>
      <c r="G16" s="37">
        <v>21199674.24</v>
      </c>
      <c r="H16" s="8">
        <f t="shared" si="0"/>
        <v>1</v>
      </c>
      <c r="I16" s="8">
        <f t="shared" si="1"/>
        <v>0.9968136690592295</v>
      </c>
    </row>
    <row r="17" spans="1:9" s="13" customFormat="1" ht="25.5">
      <c r="A17" s="30">
        <v>2111</v>
      </c>
      <c r="B17" s="17" t="s">
        <v>57</v>
      </c>
      <c r="C17" s="12" t="s">
        <v>23</v>
      </c>
      <c r="D17" s="36">
        <v>6381800</v>
      </c>
      <c r="E17" s="36">
        <v>8108184</v>
      </c>
      <c r="F17" s="36">
        <f t="shared" si="2"/>
        <v>8108184</v>
      </c>
      <c r="G17" s="37">
        <v>8052612.73</v>
      </c>
      <c r="H17" s="8">
        <f aca="true" t="shared" si="3" ref="H17:H27">F17/E17</f>
        <v>1</v>
      </c>
      <c r="I17" s="8">
        <f aca="true" t="shared" si="4" ref="I17:I27">G17/E17</f>
        <v>0.993146274184207</v>
      </c>
    </row>
    <row r="18" spans="1:9" s="13" customFormat="1" ht="15">
      <c r="A18" s="30">
        <v>2144</v>
      </c>
      <c r="B18" s="17" t="s">
        <v>58</v>
      </c>
      <c r="C18" s="12" t="s">
        <v>24</v>
      </c>
      <c r="D18" s="36">
        <v>527300</v>
      </c>
      <c r="E18" s="36">
        <v>1241300</v>
      </c>
      <c r="F18" s="36">
        <f t="shared" si="2"/>
        <v>1241300</v>
      </c>
      <c r="G18" s="37">
        <v>1080499.65</v>
      </c>
      <c r="H18" s="8">
        <f t="shared" si="3"/>
        <v>1</v>
      </c>
      <c r="I18" s="8">
        <f t="shared" si="4"/>
        <v>0.8704581084347055</v>
      </c>
    </row>
    <row r="19" spans="1:9" s="13" customFormat="1" ht="15">
      <c r="A19" s="30">
        <v>2146</v>
      </c>
      <c r="B19" s="17" t="s">
        <v>102</v>
      </c>
      <c r="C19" s="12" t="s">
        <v>101</v>
      </c>
      <c r="D19" s="36">
        <v>0</v>
      </c>
      <c r="E19" s="36">
        <v>807700</v>
      </c>
      <c r="F19" s="36">
        <f t="shared" si="2"/>
        <v>807700</v>
      </c>
      <c r="G19" s="37">
        <v>807700</v>
      </c>
      <c r="H19" s="8">
        <f t="shared" si="3"/>
        <v>1</v>
      </c>
      <c r="I19" s="8">
        <f t="shared" si="4"/>
        <v>1</v>
      </c>
    </row>
    <row r="20" spans="1:9" s="13" customFormat="1" ht="15">
      <c r="A20" s="30">
        <v>2152</v>
      </c>
      <c r="B20" s="17" t="s">
        <v>59</v>
      </c>
      <c r="C20" s="12" t="s">
        <v>25</v>
      </c>
      <c r="D20" s="36">
        <v>120000</v>
      </c>
      <c r="E20" s="36">
        <v>135000</v>
      </c>
      <c r="F20" s="36">
        <f t="shared" si="2"/>
        <v>135000</v>
      </c>
      <c r="G20" s="37">
        <v>134999.36</v>
      </c>
      <c r="H20" s="8">
        <f t="shared" si="3"/>
        <v>1</v>
      </c>
      <c r="I20" s="8">
        <f t="shared" si="4"/>
        <v>0.9999952592592591</v>
      </c>
    </row>
    <row r="21" spans="1:9" s="13" customFormat="1" ht="15">
      <c r="A21" s="30">
        <v>8110</v>
      </c>
      <c r="B21" s="16" t="s">
        <v>60</v>
      </c>
      <c r="C21" s="12" t="s">
        <v>26</v>
      </c>
      <c r="D21" s="36">
        <v>16800</v>
      </c>
      <c r="E21" s="36">
        <v>16800</v>
      </c>
      <c r="F21" s="36">
        <f t="shared" si="2"/>
        <v>16800</v>
      </c>
      <c r="G21" s="37">
        <v>11748</v>
      </c>
      <c r="H21" s="10">
        <f t="shared" si="3"/>
        <v>1</v>
      </c>
      <c r="I21" s="10">
        <f t="shared" si="4"/>
        <v>0.6992857142857143</v>
      </c>
    </row>
    <row r="22" spans="1:9" s="13" customFormat="1" ht="25.5">
      <c r="A22" s="30">
        <v>9800</v>
      </c>
      <c r="B22" s="16" t="s">
        <v>107</v>
      </c>
      <c r="C22" s="12" t="s">
        <v>110</v>
      </c>
      <c r="D22" s="36">
        <v>0</v>
      </c>
      <c r="E22" s="36">
        <v>25000</v>
      </c>
      <c r="F22" s="36">
        <v>25000</v>
      </c>
      <c r="G22" s="37">
        <v>25000</v>
      </c>
      <c r="H22" s="10">
        <f t="shared" si="3"/>
        <v>1</v>
      </c>
      <c r="I22" s="10">
        <f t="shared" si="4"/>
        <v>1</v>
      </c>
    </row>
    <row r="23" spans="1:9" s="13" customFormat="1" ht="25.5">
      <c r="A23" s="30">
        <v>6</v>
      </c>
      <c r="B23" s="15"/>
      <c r="C23" s="33" t="s">
        <v>116</v>
      </c>
      <c r="D23" s="39">
        <f>D24+D25+D26+D27+D28+D29+D30+D31+D32</f>
        <v>103159260</v>
      </c>
      <c r="E23" s="39">
        <f>E24+E25+E26+E27+E28+E29+E30+E31+E32</f>
        <v>110121582.79</v>
      </c>
      <c r="F23" s="39">
        <f>F24+F25+F26+F27+F28+F29+F30+F31+F32</f>
        <v>109874190.19000001</v>
      </c>
      <c r="G23" s="39">
        <f>G24+G25+G26+G27+G28+G29+G30+G31+G32</f>
        <v>109836518.22</v>
      </c>
      <c r="H23" s="9">
        <f t="shared" si="3"/>
        <v>0.9977534594606058</v>
      </c>
      <c r="I23" s="9">
        <f t="shared" si="4"/>
        <v>0.9974113651222792</v>
      </c>
    </row>
    <row r="24" spans="1:9" s="13" customFormat="1" ht="15">
      <c r="A24" s="30">
        <v>1010</v>
      </c>
      <c r="B24" s="17" t="s">
        <v>61</v>
      </c>
      <c r="C24" s="12" t="s">
        <v>27</v>
      </c>
      <c r="D24" s="36">
        <v>18482200</v>
      </c>
      <c r="E24" s="36">
        <v>19349792</v>
      </c>
      <c r="F24" s="36">
        <f>E24</f>
        <v>19349792</v>
      </c>
      <c r="G24" s="37">
        <v>19344612.92</v>
      </c>
      <c r="H24" s="8">
        <f t="shared" si="3"/>
        <v>1</v>
      </c>
      <c r="I24" s="8">
        <f t="shared" si="4"/>
        <v>0.9997323444096972</v>
      </c>
    </row>
    <row r="25" spans="1:9" s="13" customFormat="1" ht="38.25">
      <c r="A25" s="30">
        <v>1020</v>
      </c>
      <c r="B25" s="17" t="s">
        <v>62</v>
      </c>
      <c r="C25" s="12" t="s">
        <v>28</v>
      </c>
      <c r="D25" s="36">
        <v>80315600</v>
      </c>
      <c r="E25" s="36">
        <v>86479925.79</v>
      </c>
      <c r="F25" s="36">
        <f>E25-247392.6</f>
        <v>86232533.19000001</v>
      </c>
      <c r="G25" s="37">
        <v>86201876.83</v>
      </c>
      <c r="H25" s="8">
        <f t="shared" si="3"/>
        <v>0.9971393060558269</v>
      </c>
      <c r="I25" s="8">
        <f t="shared" si="4"/>
        <v>0.9967848150023255</v>
      </c>
    </row>
    <row r="26" spans="1:9" s="13" customFormat="1" ht="25.5">
      <c r="A26" s="30">
        <v>1090</v>
      </c>
      <c r="B26" s="17" t="s">
        <v>63</v>
      </c>
      <c r="C26" s="12" t="s">
        <v>5</v>
      </c>
      <c r="D26" s="36">
        <v>840400</v>
      </c>
      <c r="E26" s="36">
        <v>758203</v>
      </c>
      <c r="F26" s="36">
        <f aca="true" t="shared" si="5" ref="F26:F32">E26</f>
        <v>758203</v>
      </c>
      <c r="G26" s="37">
        <v>758202.2</v>
      </c>
      <c r="H26" s="8">
        <f t="shared" si="3"/>
        <v>1</v>
      </c>
      <c r="I26" s="8">
        <f t="shared" si="4"/>
        <v>0.9999989448736024</v>
      </c>
    </row>
    <row r="27" spans="1:9" s="13" customFormat="1" ht="15">
      <c r="A27" s="30">
        <v>1150</v>
      </c>
      <c r="B27" s="17" t="s">
        <v>64</v>
      </c>
      <c r="C27" s="12" t="s">
        <v>29</v>
      </c>
      <c r="D27" s="36">
        <v>717100</v>
      </c>
      <c r="E27" s="36">
        <v>734404</v>
      </c>
      <c r="F27" s="36">
        <f t="shared" si="5"/>
        <v>734404</v>
      </c>
      <c r="G27" s="37">
        <v>734402.55</v>
      </c>
      <c r="H27" s="8">
        <f t="shared" si="3"/>
        <v>1</v>
      </c>
      <c r="I27" s="8">
        <f t="shared" si="4"/>
        <v>0.9999980256098824</v>
      </c>
    </row>
    <row r="28" spans="1:9" s="22" customFormat="1" ht="15">
      <c r="A28" s="30">
        <v>1161</v>
      </c>
      <c r="B28" s="17" t="s">
        <v>65</v>
      </c>
      <c r="C28" s="12" t="s">
        <v>30</v>
      </c>
      <c r="D28" s="36">
        <v>1292200</v>
      </c>
      <c r="E28" s="36">
        <v>1277350</v>
      </c>
      <c r="F28" s="36">
        <f t="shared" si="5"/>
        <v>1277350</v>
      </c>
      <c r="G28" s="37">
        <v>1277349.06</v>
      </c>
      <c r="H28" s="8">
        <f aca="true" t="shared" si="6" ref="H28:H34">F28/E28</f>
        <v>1</v>
      </c>
      <c r="I28" s="8">
        <f aca="true" t="shared" si="7" ref="I28:I34">G28/E28</f>
        <v>0.9999992641014601</v>
      </c>
    </row>
    <row r="29" spans="1:9" s="13" customFormat="1" ht="15">
      <c r="A29" s="30">
        <v>3112</v>
      </c>
      <c r="B29" s="17" t="s">
        <v>66</v>
      </c>
      <c r="C29" s="12" t="s">
        <v>31</v>
      </c>
      <c r="D29" s="36">
        <v>10860</v>
      </c>
      <c r="E29" s="36">
        <v>12670</v>
      </c>
      <c r="F29" s="36">
        <f t="shared" si="5"/>
        <v>12670</v>
      </c>
      <c r="G29" s="37">
        <v>10860</v>
      </c>
      <c r="H29" s="8">
        <f>F29/E29</f>
        <v>1</v>
      </c>
      <c r="I29" s="8">
        <f>G29/E29</f>
        <v>0.8571428571428571</v>
      </c>
    </row>
    <row r="30" spans="1:9" s="13" customFormat="1" ht="38.25">
      <c r="A30" s="30">
        <v>3140</v>
      </c>
      <c r="B30" s="16" t="s">
        <v>67</v>
      </c>
      <c r="C30" s="12" t="s">
        <v>6</v>
      </c>
      <c r="D30" s="36">
        <v>180000</v>
      </c>
      <c r="E30" s="36">
        <v>180000</v>
      </c>
      <c r="F30" s="36">
        <f t="shared" si="5"/>
        <v>180000</v>
      </c>
      <c r="G30" s="37">
        <v>179989.46</v>
      </c>
      <c r="H30" s="8">
        <f>F30/E30</f>
        <v>1</v>
      </c>
      <c r="I30" s="8">
        <f>G30/E30</f>
        <v>0.9999414444444444</v>
      </c>
    </row>
    <row r="31" spans="1:9" s="13" customFormat="1" ht="15">
      <c r="A31" s="30">
        <v>5031</v>
      </c>
      <c r="B31" s="16" t="s">
        <v>68</v>
      </c>
      <c r="C31" s="12" t="s">
        <v>7</v>
      </c>
      <c r="D31" s="36">
        <v>1097200</v>
      </c>
      <c r="E31" s="36">
        <v>1105538</v>
      </c>
      <c r="F31" s="36">
        <f t="shared" si="5"/>
        <v>1105538</v>
      </c>
      <c r="G31" s="37">
        <v>1105527.47</v>
      </c>
      <c r="H31" s="8">
        <f t="shared" si="6"/>
        <v>1</v>
      </c>
      <c r="I31" s="8">
        <f t="shared" si="7"/>
        <v>0.9999904752256368</v>
      </c>
    </row>
    <row r="32" spans="1:9" s="13" customFormat="1" ht="15">
      <c r="A32" s="30">
        <v>5041</v>
      </c>
      <c r="B32" s="16" t="s">
        <v>69</v>
      </c>
      <c r="C32" s="12" t="s">
        <v>32</v>
      </c>
      <c r="D32" s="36">
        <v>223700</v>
      </c>
      <c r="E32" s="36">
        <v>223700</v>
      </c>
      <c r="F32" s="36">
        <f t="shared" si="5"/>
        <v>223700</v>
      </c>
      <c r="G32" s="37">
        <v>223697.73</v>
      </c>
      <c r="H32" s="8">
        <f t="shared" si="6"/>
        <v>1</v>
      </c>
      <c r="I32" s="8">
        <f t="shared" si="7"/>
        <v>0.9999898524810014</v>
      </c>
    </row>
    <row r="33" spans="1:9" s="13" customFormat="1" ht="25.5">
      <c r="A33" s="30">
        <v>8</v>
      </c>
      <c r="B33" s="15"/>
      <c r="C33" s="33" t="s">
        <v>121</v>
      </c>
      <c r="D33" s="39">
        <f>D34+D35+D36+D37+D38+D39+D40+D41+D42+D43+D44+D45+D46+D47+D48+D49+D50+D51+D52+D53+D54+D55+D56+D57+D58+D59</f>
        <v>163033536</v>
      </c>
      <c r="E33" s="39">
        <f>E34+E35+E36+E37+E38+E39+E40+E41+E42+E43+E44+E45+E46+E47+E48+E49+E50+E51+E52+E53+E54+E55+E56+E57+E58+E59</f>
        <v>153235378</v>
      </c>
      <c r="F33" s="39">
        <f>F34+F35+F36+F37+F38+F39+F40+F41+F42+F43+F44+F45+F46+F47+F48+F49+F50+F51+F52+F53+F54+F55+F56+F57+F58+F59</f>
        <v>149509709.12999997</v>
      </c>
      <c r="G33" s="39">
        <f>G34+G35+G36+G37+G38+G39+G40+G41+G42+G43+G44+G45+G46+G47+G48+G49+G50+G51+G52+G53+G54+G55+G56+G57+G58+G59</f>
        <v>149508910.78999996</v>
      </c>
      <c r="H33" s="9">
        <f t="shared" si="6"/>
        <v>0.9756866272095467</v>
      </c>
      <c r="I33" s="9">
        <f t="shared" si="7"/>
        <v>0.9756814173160454</v>
      </c>
    </row>
    <row r="34" spans="1:9" s="13" customFormat="1" ht="25.5">
      <c r="A34" s="30">
        <v>3011</v>
      </c>
      <c r="B34" s="17" t="s">
        <v>70</v>
      </c>
      <c r="C34" s="12" t="s">
        <v>33</v>
      </c>
      <c r="D34" s="36">
        <v>7680392</v>
      </c>
      <c r="E34" s="36">
        <v>5680392</v>
      </c>
      <c r="F34" s="36">
        <v>4968426.99</v>
      </c>
      <c r="G34" s="37">
        <v>4968426.99</v>
      </c>
      <c r="H34" s="10">
        <f t="shared" si="6"/>
        <v>0.8746626975743927</v>
      </c>
      <c r="I34" s="10">
        <f t="shared" si="7"/>
        <v>0.8746626975743927</v>
      </c>
    </row>
    <row r="35" spans="1:9" s="13" customFormat="1" ht="15">
      <c r="A35" s="30">
        <v>3012</v>
      </c>
      <c r="B35" s="17" t="s">
        <v>71</v>
      </c>
      <c r="C35" s="12" t="s">
        <v>8</v>
      </c>
      <c r="D35" s="36">
        <v>102827708</v>
      </c>
      <c r="E35" s="36">
        <v>100383108</v>
      </c>
      <c r="F35" s="36">
        <v>97746533.77</v>
      </c>
      <c r="G35" s="37">
        <v>97746533.77</v>
      </c>
      <c r="H35" s="10">
        <f>F35/E35</f>
        <v>0.9737348814702967</v>
      </c>
      <c r="I35" s="10">
        <f>G35/E35</f>
        <v>0.9737348814702967</v>
      </c>
    </row>
    <row r="36" spans="1:9" s="13" customFormat="1" ht="25.5">
      <c r="A36" s="30">
        <v>3021</v>
      </c>
      <c r="B36" s="16" t="s">
        <v>72</v>
      </c>
      <c r="C36" s="14" t="s">
        <v>34</v>
      </c>
      <c r="D36" s="36">
        <v>96552</v>
      </c>
      <c r="E36" s="36">
        <v>19942.04</v>
      </c>
      <c r="F36" s="36">
        <v>19942.04</v>
      </c>
      <c r="G36" s="37">
        <v>19942.04</v>
      </c>
      <c r="H36" s="10">
        <f aca="true" t="shared" si="8" ref="H36:H63">F36/E36</f>
        <v>1</v>
      </c>
      <c r="I36" s="10">
        <f aca="true" t="shared" si="9" ref="I36:I63">G36/E36</f>
        <v>1</v>
      </c>
    </row>
    <row r="37" spans="1:9" s="13" customFormat="1" ht="25.5">
      <c r="A37" s="30">
        <v>3022</v>
      </c>
      <c r="B37" s="17" t="s">
        <v>73</v>
      </c>
      <c r="C37" s="14" t="s">
        <v>9</v>
      </c>
      <c r="D37" s="36">
        <v>501448</v>
      </c>
      <c r="E37" s="36">
        <v>696529.96</v>
      </c>
      <c r="F37" s="36">
        <v>696477.26</v>
      </c>
      <c r="G37" s="37">
        <v>696477.26</v>
      </c>
      <c r="H37" s="10">
        <f t="shared" si="8"/>
        <v>0.9999243392200962</v>
      </c>
      <c r="I37" s="10">
        <f t="shared" si="9"/>
        <v>0.9999243392200962</v>
      </c>
    </row>
    <row r="38" spans="1:9" s="22" customFormat="1" ht="15">
      <c r="A38" s="30">
        <v>3031</v>
      </c>
      <c r="B38" s="16" t="s">
        <v>74</v>
      </c>
      <c r="C38" s="14" t="s">
        <v>35</v>
      </c>
      <c r="D38" s="36">
        <v>60000</v>
      </c>
      <c r="E38" s="36">
        <v>60000</v>
      </c>
      <c r="F38" s="36">
        <f>E38</f>
        <v>60000</v>
      </c>
      <c r="G38" s="37">
        <v>59859.32</v>
      </c>
      <c r="H38" s="10">
        <f>F38/E38</f>
        <v>1</v>
      </c>
      <c r="I38" s="10">
        <f>G38/E38</f>
        <v>0.9976553333333333</v>
      </c>
    </row>
    <row r="39" spans="1:9" s="13" customFormat="1" ht="15">
      <c r="A39" s="30">
        <v>3032</v>
      </c>
      <c r="B39" s="16" t="s">
        <v>75</v>
      </c>
      <c r="C39" s="14" t="s">
        <v>10</v>
      </c>
      <c r="D39" s="36">
        <v>90000</v>
      </c>
      <c r="E39" s="36">
        <v>52772</v>
      </c>
      <c r="F39" s="36">
        <f>E39</f>
        <v>52772</v>
      </c>
      <c r="G39" s="37">
        <v>52771.22</v>
      </c>
      <c r="H39" s="10">
        <f t="shared" si="8"/>
        <v>1</v>
      </c>
      <c r="I39" s="10">
        <f t="shared" si="9"/>
        <v>0.9999852194345487</v>
      </c>
    </row>
    <row r="40" spans="1:9" s="13" customFormat="1" ht="25.5">
      <c r="A40" s="30">
        <v>3033</v>
      </c>
      <c r="B40" s="17" t="s">
        <v>76</v>
      </c>
      <c r="C40" s="12" t="s">
        <v>11</v>
      </c>
      <c r="D40" s="36">
        <v>480000</v>
      </c>
      <c r="E40" s="36">
        <v>600228</v>
      </c>
      <c r="F40" s="36">
        <v>600228</v>
      </c>
      <c r="G40" s="37">
        <v>600228</v>
      </c>
      <c r="H40" s="10">
        <f t="shared" si="8"/>
        <v>1</v>
      </c>
      <c r="I40" s="10">
        <f t="shared" si="9"/>
        <v>1</v>
      </c>
    </row>
    <row r="41" spans="1:9" s="13" customFormat="1" ht="15">
      <c r="A41" s="30">
        <v>3041</v>
      </c>
      <c r="B41" s="17" t="s">
        <v>77</v>
      </c>
      <c r="C41" s="12" t="s">
        <v>12</v>
      </c>
      <c r="D41" s="36">
        <v>300000</v>
      </c>
      <c r="E41" s="36">
        <v>209970.3</v>
      </c>
      <c r="F41" s="36">
        <v>209969.08</v>
      </c>
      <c r="G41" s="37">
        <v>209969.08</v>
      </c>
      <c r="H41" s="10">
        <f t="shared" si="8"/>
        <v>0.9999941896544416</v>
      </c>
      <c r="I41" s="10">
        <f t="shared" si="9"/>
        <v>0.9999941896544416</v>
      </c>
    </row>
    <row r="42" spans="1:9" s="13" customFormat="1" ht="15">
      <c r="A42" s="30">
        <v>3042</v>
      </c>
      <c r="B42" s="16" t="s">
        <v>78</v>
      </c>
      <c r="C42" s="12" t="s">
        <v>17</v>
      </c>
      <c r="D42" s="36">
        <v>41280</v>
      </c>
      <c r="E42" s="36">
        <v>30961</v>
      </c>
      <c r="F42" s="36">
        <v>30961</v>
      </c>
      <c r="G42" s="37">
        <v>30961</v>
      </c>
      <c r="H42" s="10"/>
      <c r="I42" s="10"/>
    </row>
    <row r="43" spans="1:9" s="13" customFormat="1" ht="15">
      <c r="A43" s="30">
        <v>3043</v>
      </c>
      <c r="B43" s="16" t="s">
        <v>79</v>
      </c>
      <c r="C43" s="12" t="s">
        <v>13</v>
      </c>
      <c r="D43" s="36">
        <v>17188028</v>
      </c>
      <c r="E43" s="36">
        <v>12655343</v>
      </c>
      <c r="F43" s="36">
        <v>12655343</v>
      </c>
      <c r="G43" s="37">
        <v>12655343</v>
      </c>
      <c r="H43" s="10">
        <f>F43/E43</f>
        <v>1</v>
      </c>
      <c r="I43" s="10">
        <f>G43/E43</f>
        <v>1</v>
      </c>
    </row>
    <row r="44" spans="1:9" s="13" customFormat="1" ht="15">
      <c r="A44" s="30">
        <v>3044</v>
      </c>
      <c r="B44" s="16" t="s">
        <v>80</v>
      </c>
      <c r="C44" s="12" t="s">
        <v>14</v>
      </c>
      <c r="D44" s="36">
        <v>1300000</v>
      </c>
      <c r="E44" s="36">
        <v>1216550.53</v>
      </c>
      <c r="F44" s="36">
        <v>1216550.53</v>
      </c>
      <c r="G44" s="37">
        <v>1216550.53</v>
      </c>
      <c r="H44" s="10">
        <f>F44/E44</f>
        <v>1</v>
      </c>
      <c r="I44" s="10">
        <f>G44/E44</f>
        <v>1</v>
      </c>
    </row>
    <row r="45" spans="1:9" s="13" customFormat="1" ht="15">
      <c r="A45" s="30">
        <v>3045</v>
      </c>
      <c r="B45" s="16" t="s">
        <v>81</v>
      </c>
      <c r="C45" s="12" t="s">
        <v>15</v>
      </c>
      <c r="D45" s="36">
        <v>3700000</v>
      </c>
      <c r="E45" s="36">
        <v>3365571.55</v>
      </c>
      <c r="F45" s="36">
        <v>3365571.55</v>
      </c>
      <c r="G45" s="37">
        <v>3365571.55</v>
      </c>
      <c r="H45" s="10">
        <f>F45/E45</f>
        <v>1</v>
      </c>
      <c r="I45" s="10">
        <f>G45/E45</f>
        <v>1</v>
      </c>
    </row>
    <row r="46" spans="1:9" s="13" customFormat="1" ht="15">
      <c r="A46" s="30">
        <v>3046</v>
      </c>
      <c r="B46" s="16" t="s">
        <v>82</v>
      </c>
      <c r="C46" s="12" t="s">
        <v>16</v>
      </c>
      <c r="D46" s="36">
        <v>270000</v>
      </c>
      <c r="E46" s="36">
        <v>247500</v>
      </c>
      <c r="F46" s="36">
        <v>138435.29</v>
      </c>
      <c r="G46" s="37">
        <v>138435.29</v>
      </c>
      <c r="H46" s="10">
        <f>F46/E46</f>
        <v>0.5593345050505051</v>
      </c>
      <c r="I46" s="10">
        <f>G46/E46</f>
        <v>0.5593345050505051</v>
      </c>
    </row>
    <row r="47" spans="1:9" s="13" customFormat="1" ht="15">
      <c r="A47" s="30">
        <v>3047</v>
      </c>
      <c r="B47" s="16" t="s">
        <v>83</v>
      </c>
      <c r="C47" s="12" t="s">
        <v>18</v>
      </c>
      <c r="D47" s="36">
        <v>11000000</v>
      </c>
      <c r="E47" s="36">
        <v>9049881.88</v>
      </c>
      <c r="F47" s="36">
        <v>8830565.65</v>
      </c>
      <c r="G47" s="37">
        <v>8830565.65</v>
      </c>
      <c r="H47" s="10">
        <f t="shared" si="8"/>
        <v>0.9757658461283696</v>
      </c>
      <c r="I47" s="10">
        <f t="shared" si="9"/>
        <v>0.9757658461283696</v>
      </c>
    </row>
    <row r="48" spans="1:9" s="13" customFormat="1" ht="19.5" customHeight="1">
      <c r="A48" s="30">
        <v>3050</v>
      </c>
      <c r="B48" s="16" t="s">
        <v>84</v>
      </c>
      <c r="C48" s="12" t="s">
        <v>19</v>
      </c>
      <c r="D48" s="36">
        <v>10958</v>
      </c>
      <c r="E48" s="36">
        <v>10958</v>
      </c>
      <c r="F48" s="36">
        <v>10958</v>
      </c>
      <c r="G48" s="37">
        <v>10958</v>
      </c>
      <c r="H48" s="10">
        <f t="shared" si="8"/>
        <v>1</v>
      </c>
      <c r="I48" s="10">
        <f t="shared" si="9"/>
        <v>1</v>
      </c>
    </row>
    <row r="49" spans="1:9" s="13" customFormat="1" ht="18" customHeight="1">
      <c r="A49" s="30">
        <v>3081</v>
      </c>
      <c r="B49" s="16" t="s">
        <v>85</v>
      </c>
      <c r="C49" s="12" t="s">
        <v>36</v>
      </c>
      <c r="D49" s="36">
        <v>8513552</v>
      </c>
      <c r="E49" s="36">
        <v>9701275.59</v>
      </c>
      <c r="F49" s="36">
        <v>9697124.56</v>
      </c>
      <c r="G49" s="37">
        <v>9697124.56</v>
      </c>
      <c r="H49" s="10">
        <f t="shared" si="8"/>
        <v>0.9995721150315245</v>
      </c>
      <c r="I49" s="10">
        <f t="shared" si="9"/>
        <v>0.9995721150315245</v>
      </c>
    </row>
    <row r="50" spans="1:9" s="13" customFormat="1" ht="25.5">
      <c r="A50" s="30">
        <v>3082</v>
      </c>
      <c r="B50" s="16" t="s">
        <v>86</v>
      </c>
      <c r="C50" s="12" t="s">
        <v>37</v>
      </c>
      <c r="D50" s="36">
        <v>1486448</v>
      </c>
      <c r="E50" s="36">
        <v>1868002.28</v>
      </c>
      <c r="F50" s="36">
        <v>1852488.47</v>
      </c>
      <c r="G50" s="37">
        <v>1852488.47</v>
      </c>
      <c r="H50" s="10">
        <f t="shared" si="8"/>
        <v>0.9916949726635237</v>
      </c>
      <c r="I50" s="10">
        <f t="shared" si="9"/>
        <v>0.9916949726635237</v>
      </c>
    </row>
    <row r="51" spans="1:9" s="13" customFormat="1" ht="20.25" customHeight="1">
      <c r="A51" s="30">
        <v>3083</v>
      </c>
      <c r="B51" s="16" t="s">
        <v>87</v>
      </c>
      <c r="C51" s="12" t="s">
        <v>38</v>
      </c>
      <c r="D51" s="36">
        <v>2000000</v>
      </c>
      <c r="E51" s="36">
        <v>1964267.58</v>
      </c>
      <c r="F51" s="36">
        <v>1959539.59</v>
      </c>
      <c r="G51" s="37">
        <v>1959539.59</v>
      </c>
      <c r="H51" s="10">
        <f t="shared" si="8"/>
        <v>0.997593001051313</v>
      </c>
      <c r="I51" s="10">
        <f t="shared" si="9"/>
        <v>0.997593001051313</v>
      </c>
    </row>
    <row r="52" spans="1:9" s="13" customFormat="1" ht="31.5" customHeight="1">
      <c r="A52" s="30">
        <v>3085</v>
      </c>
      <c r="B52" s="16" t="s">
        <v>88</v>
      </c>
      <c r="C52" s="12" t="s">
        <v>39</v>
      </c>
      <c r="D52" s="36">
        <v>93792</v>
      </c>
      <c r="E52" s="36">
        <v>87266.29</v>
      </c>
      <c r="F52" s="36">
        <v>87266.29</v>
      </c>
      <c r="G52" s="37">
        <v>87266.29</v>
      </c>
      <c r="H52" s="10">
        <f t="shared" si="8"/>
        <v>1</v>
      </c>
      <c r="I52" s="10">
        <f t="shared" si="9"/>
        <v>1</v>
      </c>
    </row>
    <row r="53" spans="1:9" s="13" customFormat="1" ht="15">
      <c r="A53" s="30">
        <v>3090</v>
      </c>
      <c r="B53" s="16" t="s">
        <v>89</v>
      </c>
      <c r="C53" s="12" t="s">
        <v>40</v>
      </c>
      <c r="D53" s="36">
        <v>9870</v>
      </c>
      <c r="E53" s="36">
        <v>9870</v>
      </c>
      <c r="F53" s="36">
        <v>7383.2</v>
      </c>
      <c r="G53" s="37">
        <v>7383.2</v>
      </c>
      <c r="H53" s="10">
        <f>F53/E53</f>
        <v>0.7480445795339412</v>
      </c>
      <c r="I53" s="10">
        <f>G53/E53</f>
        <v>0.7480445795339412</v>
      </c>
    </row>
    <row r="54" spans="1:9" s="13" customFormat="1" ht="25.5">
      <c r="A54" s="30">
        <v>3104</v>
      </c>
      <c r="B54" s="16" t="s">
        <v>90</v>
      </c>
      <c r="C54" s="12" t="s">
        <v>20</v>
      </c>
      <c r="D54" s="36">
        <v>3728200</v>
      </c>
      <c r="E54" s="36">
        <v>3728200</v>
      </c>
      <c r="F54" s="36">
        <f>E54</f>
        <v>3728200</v>
      </c>
      <c r="G54" s="37">
        <v>3728198.43</v>
      </c>
      <c r="H54" s="10">
        <f t="shared" si="8"/>
        <v>1</v>
      </c>
      <c r="I54" s="10">
        <f t="shared" si="9"/>
        <v>0.9999995788852529</v>
      </c>
    </row>
    <row r="55" spans="1:9" s="13" customFormat="1" ht="15">
      <c r="A55" s="30">
        <v>3105</v>
      </c>
      <c r="B55" s="16" t="s">
        <v>91</v>
      </c>
      <c r="C55" s="12" t="s">
        <v>41</v>
      </c>
      <c r="D55" s="36">
        <v>700000</v>
      </c>
      <c r="E55" s="36">
        <v>700000</v>
      </c>
      <c r="F55" s="36">
        <f>E55</f>
        <v>700000</v>
      </c>
      <c r="G55" s="37">
        <v>699589.13</v>
      </c>
      <c r="H55" s="10">
        <f t="shared" si="8"/>
        <v>1</v>
      </c>
      <c r="I55" s="10">
        <f t="shared" si="9"/>
        <v>0.9994130428571428</v>
      </c>
    </row>
    <row r="56" spans="1:9" s="13" customFormat="1" ht="19.5" customHeight="1">
      <c r="A56" s="30">
        <v>3121</v>
      </c>
      <c r="B56" s="17" t="s">
        <v>92</v>
      </c>
      <c r="C56" s="12" t="s">
        <v>42</v>
      </c>
      <c r="D56" s="36">
        <v>370800</v>
      </c>
      <c r="E56" s="36">
        <v>370800</v>
      </c>
      <c r="F56" s="36">
        <f>E56</f>
        <v>370800</v>
      </c>
      <c r="G56" s="37">
        <v>370733.96</v>
      </c>
      <c r="H56" s="10">
        <f t="shared" si="8"/>
        <v>1</v>
      </c>
      <c r="I56" s="10">
        <f t="shared" si="9"/>
        <v>0.9998218985976268</v>
      </c>
    </row>
    <row r="57" spans="1:9" s="13" customFormat="1" ht="25.5">
      <c r="A57" s="30">
        <v>3171</v>
      </c>
      <c r="B57" s="17" t="s">
        <v>93</v>
      </c>
      <c r="C57" s="12" t="s">
        <v>43</v>
      </c>
      <c r="D57" s="36">
        <v>12908</v>
      </c>
      <c r="E57" s="36">
        <v>12908</v>
      </c>
      <c r="F57" s="36">
        <v>11943.17</v>
      </c>
      <c r="G57" s="37">
        <v>11943.17</v>
      </c>
      <c r="H57" s="10">
        <f>F57/E57</f>
        <v>0.925253331267431</v>
      </c>
      <c r="I57" s="10">
        <f>G57/E57</f>
        <v>0.925253331267431</v>
      </c>
    </row>
    <row r="58" spans="1:9" s="13" customFormat="1" ht="25.5">
      <c r="A58" s="30">
        <v>3192</v>
      </c>
      <c r="B58" s="17" t="s">
        <v>94</v>
      </c>
      <c r="C58" s="12" t="s">
        <v>44</v>
      </c>
      <c r="D58" s="36">
        <v>122600</v>
      </c>
      <c r="E58" s="36">
        <v>122600</v>
      </c>
      <c r="F58" s="36">
        <f>E58</f>
        <v>122600</v>
      </c>
      <c r="G58" s="37">
        <v>122421.6</v>
      </c>
      <c r="H58" s="10">
        <f t="shared" si="8"/>
        <v>1</v>
      </c>
      <c r="I58" s="10">
        <f t="shared" si="9"/>
        <v>0.9985448613376836</v>
      </c>
    </row>
    <row r="59" spans="1:9" s="13" customFormat="1" ht="76.5">
      <c r="A59" s="30">
        <v>3230</v>
      </c>
      <c r="B59" s="17" t="s">
        <v>95</v>
      </c>
      <c r="C59" s="12" t="s">
        <v>49</v>
      </c>
      <c r="D59" s="36">
        <v>449000</v>
      </c>
      <c r="E59" s="36">
        <v>390480</v>
      </c>
      <c r="F59" s="36">
        <v>369629.69</v>
      </c>
      <c r="G59" s="37">
        <v>369629.69</v>
      </c>
      <c r="H59" s="10">
        <f t="shared" si="8"/>
        <v>0.9466033855767261</v>
      </c>
      <c r="I59" s="10">
        <f t="shared" si="9"/>
        <v>0.9466033855767261</v>
      </c>
    </row>
    <row r="60" spans="1:9" s="13" customFormat="1" ht="25.5">
      <c r="A60" s="30">
        <v>10</v>
      </c>
      <c r="B60" s="15"/>
      <c r="C60" s="33" t="s">
        <v>50</v>
      </c>
      <c r="D60" s="39">
        <f>D61+D62+D63+D64</f>
        <v>8782820</v>
      </c>
      <c r="E60" s="39">
        <f>E61+E62+E63+E64</f>
        <v>9253453</v>
      </c>
      <c r="F60" s="39">
        <f>F61+F62+F63+F64</f>
        <v>9253453</v>
      </c>
      <c r="G60" s="39">
        <f>G61+G62+G63+G64</f>
        <v>9229528</v>
      </c>
      <c r="H60" s="9">
        <f t="shared" si="8"/>
        <v>1</v>
      </c>
      <c r="I60" s="9">
        <f t="shared" si="9"/>
        <v>0.9974144786816338</v>
      </c>
    </row>
    <row r="61" spans="1:9" s="13" customFormat="1" ht="25.5">
      <c r="A61" s="30">
        <v>1100</v>
      </c>
      <c r="B61" s="17" t="s">
        <v>96</v>
      </c>
      <c r="C61" s="12" t="s">
        <v>45</v>
      </c>
      <c r="D61" s="36">
        <v>1940800</v>
      </c>
      <c r="E61" s="36">
        <v>1963240</v>
      </c>
      <c r="F61" s="36">
        <f>E61</f>
        <v>1963240</v>
      </c>
      <c r="G61" s="37">
        <v>1963230.31</v>
      </c>
      <c r="H61" s="10">
        <f t="shared" si="8"/>
        <v>1</v>
      </c>
      <c r="I61" s="10">
        <f t="shared" si="9"/>
        <v>0.9999950642814939</v>
      </c>
    </row>
    <row r="62" spans="1:9" s="13" customFormat="1" ht="15">
      <c r="A62" s="30">
        <v>4030</v>
      </c>
      <c r="B62" s="17" t="s">
        <v>97</v>
      </c>
      <c r="C62" s="12" t="s">
        <v>46</v>
      </c>
      <c r="D62" s="36">
        <v>2380100</v>
      </c>
      <c r="E62" s="36">
        <v>2471242</v>
      </c>
      <c r="F62" s="36">
        <f>E62</f>
        <v>2471242</v>
      </c>
      <c r="G62" s="37">
        <v>2470303.76</v>
      </c>
      <c r="H62" s="10">
        <f t="shared" si="8"/>
        <v>1</v>
      </c>
      <c r="I62" s="10">
        <f t="shared" si="9"/>
        <v>0.9996203366566284</v>
      </c>
    </row>
    <row r="63" spans="1:9" s="13" customFormat="1" ht="25.5">
      <c r="A63" s="31">
        <v>4060</v>
      </c>
      <c r="B63" s="17" t="s">
        <v>98</v>
      </c>
      <c r="C63" s="12" t="s">
        <v>47</v>
      </c>
      <c r="D63" s="36">
        <v>4160700</v>
      </c>
      <c r="E63" s="36">
        <v>4492203</v>
      </c>
      <c r="F63" s="36">
        <f>E63</f>
        <v>4492203</v>
      </c>
      <c r="G63" s="37">
        <v>4469296.92</v>
      </c>
      <c r="H63" s="10">
        <f t="shared" si="8"/>
        <v>1</v>
      </c>
      <c r="I63" s="10">
        <f t="shared" si="9"/>
        <v>0.9949009250027213</v>
      </c>
    </row>
    <row r="64" spans="1:9" s="23" customFormat="1" ht="12.75">
      <c r="A64" s="29">
        <v>4081</v>
      </c>
      <c r="B64" s="17" t="s">
        <v>99</v>
      </c>
      <c r="C64" s="12" t="s">
        <v>48</v>
      </c>
      <c r="D64" s="36">
        <v>301220</v>
      </c>
      <c r="E64" s="36">
        <v>326768</v>
      </c>
      <c r="F64" s="36">
        <f>E64</f>
        <v>326768</v>
      </c>
      <c r="G64" s="37">
        <v>326697.01</v>
      </c>
      <c r="H64" s="10">
        <f>F64/E64</f>
        <v>1</v>
      </c>
      <c r="I64" s="10">
        <f>G64/E64</f>
        <v>0.9997827510649758</v>
      </c>
    </row>
    <row r="65" spans="1:10" ht="25.5">
      <c r="A65" s="29">
        <v>37</v>
      </c>
      <c r="B65" s="15"/>
      <c r="C65" s="33" t="s">
        <v>51</v>
      </c>
      <c r="D65" s="39">
        <f>D66+D67</f>
        <v>200000</v>
      </c>
      <c r="E65" s="39">
        <f>E66+E67</f>
        <v>176700</v>
      </c>
      <c r="F65" s="39">
        <f>F66+F67</f>
        <v>176700</v>
      </c>
      <c r="G65" s="39">
        <f>G66+G67</f>
        <v>176700</v>
      </c>
      <c r="H65" s="9">
        <f>F65/E65</f>
        <v>1</v>
      </c>
      <c r="I65" s="9">
        <f>G65/E65</f>
        <v>1</v>
      </c>
      <c r="J65" s="41"/>
    </row>
    <row r="66" spans="1:9" ht="12.75">
      <c r="A66" s="24">
        <v>8700</v>
      </c>
      <c r="B66" s="16" t="s">
        <v>100</v>
      </c>
      <c r="C66" s="12" t="s">
        <v>21</v>
      </c>
      <c r="D66" s="36">
        <v>200000</v>
      </c>
      <c r="E66" s="36">
        <v>0</v>
      </c>
      <c r="F66" s="36">
        <v>0</v>
      </c>
      <c r="G66" s="37">
        <v>0</v>
      </c>
      <c r="H66" s="10"/>
      <c r="I66" s="10"/>
    </row>
    <row r="67" spans="1:9" ht="25.5">
      <c r="A67" s="13">
        <v>9620</v>
      </c>
      <c r="B67" s="16" t="s">
        <v>108</v>
      </c>
      <c r="C67" s="12" t="s">
        <v>111</v>
      </c>
      <c r="D67" s="36">
        <v>0</v>
      </c>
      <c r="E67" s="36">
        <v>176700</v>
      </c>
      <c r="F67" s="36">
        <v>176700</v>
      </c>
      <c r="G67" s="37">
        <v>176700</v>
      </c>
      <c r="H67" s="10">
        <f>F67/E67</f>
        <v>1</v>
      </c>
      <c r="I67" s="10">
        <f>G67/E67</f>
        <v>1</v>
      </c>
    </row>
    <row r="68" spans="2:9" ht="15.75">
      <c r="B68" s="26"/>
      <c r="C68" s="28" t="s">
        <v>0</v>
      </c>
      <c r="D68" s="38">
        <f>D9+D13+D23+D33+D60+D65</f>
        <v>305122416</v>
      </c>
      <c r="E68" s="38">
        <f>E9+E13+E23+E33+E60+E65</f>
        <v>306376045.13</v>
      </c>
      <c r="F68" s="38">
        <f>F9+F13+F23+F33+F60+F65</f>
        <v>302402983.65999997</v>
      </c>
      <c r="G68" s="38">
        <f>G9+G13+G23+G33+G60+G65</f>
        <v>302049395.27</v>
      </c>
      <c r="H68" s="27">
        <f>F68/E68</f>
        <v>0.9870320753428545</v>
      </c>
      <c r="I68" s="27">
        <f>G68/E68</f>
        <v>0.9858779760076734</v>
      </c>
    </row>
    <row r="69" ht="12.75">
      <c r="C69" s="5"/>
    </row>
    <row r="70" spans="3:4" ht="12.75">
      <c r="C70" s="5"/>
      <c r="D70" s="18" t="s">
        <v>122</v>
      </c>
    </row>
    <row r="71" ht="12.75">
      <c r="C71" s="5"/>
    </row>
    <row r="72" spans="3:6" ht="12.75">
      <c r="C72" s="5"/>
      <c r="F72" s="40">
        <f>E68-F68</f>
        <v>3973061.4700000286</v>
      </c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</sheetData>
  <sheetProtection/>
  <mergeCells count="4">
    <mergeCell ref="B5:I5"/>
    <mergeCell ref="B4:I4"/>
    <mergeCell ref="H1:I1"/>
    <mergeCell ref="H2:I2"/>
  </mergeCells>
  <printOptions horizontalCentered="1"/>
  <pageMargins left="0.1968503937007874" right="0.1968503937007874" top="0.5905511811023623" bottom="0.31496062992125984" header="0.2755905511811024" footer="0"/>
  <pageSetup fitToHeight="4" horizontalDpi="600" verticalDpi="600" orientation="landscape" paperSize="9" scale="74" r:id="rId1"/>
  <headerFooter differentFirst="1" alignWithMargins="0">
    <oddHeader>&amp;R&amp;"Times New Roman,обычный"&amp;11продовження додатку 2</oddHeader>
    <oddFooter>&amp;R&amp;P</oddFooter>
  </headerFooter>
  <rowBreaks count="2" manualBreakCount="2">
    <brk id="32" min="1" max="8" man="1"/>
    <brk id="5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Користувач Windows</cp:lastModifiedBy>
  <cp:lastPrinted>2019-02-13T08:28:50Z</cp:lastPrinted>
  <dcterms:created xsi:type="dcterms:W3CDTF">2006-11-13T13:27:13Z</dcterms:created>
  <dcterms:modified xsi:type="dcterms:W3CDTF">2019-02-15T10:52:43Z</dcterms:modified>
  <cp:category/>
  <cp:version/>
  <cp:contentType/>
  <cp:contentStatus/>
</cp:coreProperties>
</file>