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1340" windowHeight="5808" activeTab="1"/>
  </bookViews>
  <sheets>
    <sheet name="Заг.фонд" sheetId="1" r:id="rId1"/>
    <sheet name="Спец.фонд" sheetId="2" r:id="rId2"/>
    <sheet name="Лист1" sheetId="3" r:id="rId3"/>
  </sheets>
  <definedNames>
    <definedName name="_xlnm._FilterDatabase" localSheetId="1" hidden="1">'Спец.фонд'!$G$8:$H$12</definedName>
    <definedName name="_xlnm.Print_Titles" localSheetId="0">'Заг.фонд'!$6:$7</definedName>
    <definedName name="_xlnm.Print_Area" localSheetId="0">'Заг.фонд'!$B$1:$H$41</definedName>
    <definedName name="_xlnm.Print_Area" localSheetId="1">'Спец.фонд'!$B$1:$G$24</definedName>
  </definedNames>
  <calcPr fullCalcOnLoad="1"/>
</workbook>
</file>

<file path=xl/sharedStrings.xml><?xml version="1.0" encoding="utf-8"?>
<sst xmlns="http://schemas.openxmlformats.org/spreadsheetml/2006/main" count="71" uniqueCount="60">
  <si>
    <t>Код</t>
  </si>
  <si>
    <t>Найменування доходів</t>
  </si>
  <si>
    <t xml:space="preserve">І Доходи районного бюджету </t>
  </si>
  <si>
    <t>Всього доходів загального фонду з трансфертами</t>
  </si>
  <si>
    <t>(грн.)</t>
  </si>
  <si>
    <t>Інші субвенції </t>
  </si>
  <si>
    <t>Від органів державного управління  </t>
  </si>
  <si>
    <t>Дотації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</si>
  <si>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</si>
  <si>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</si>
  <si>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</si>
  <si>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</si>
  <si>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</si>
  <si>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</si>
  <si>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</si>
  <si>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</si>
  <si>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</si>
  <si>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</si>
  <si>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</si>
  <si>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</si>
  <si>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</si>
  <si>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</si>
  <si>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Офіційні трансферти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</si>
  <si>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</si>
  <si>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</si>
  <si>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</si>
  <si>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</si>
  <si>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</si>
  <si>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доходів спеціального фонду з трансфертами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</si>
  <si>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</si>
  <si>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</si>
  <si>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</si>
  <si>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</si>
  <si>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</si>
  <si>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</si>
  <si>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</si>
  <si>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Благодійні внески, гранти та дарунки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</si>
  <si>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</si>
  <si>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</si>
  <si>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</si>
  <si>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</si>
  <si>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</si>
  <si>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Затверджено рішенням сесії на 
2017 рік з урахуванням змін</t>
  </si>
  <si>
    <t>У відсотках до показників затверджених помісячним розписом на 2017 рік з врахуванням змін, (%),(к.5/3)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</si>
  <si>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</si>
  <si>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Затверджено рішенням сесії на 
2017 рік</t>
  </si>
  <si>
    <t>У відсотках до показників затверджених рішенням сесії на 2017 рік з врахуванням змін, (%),(к.5/4)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</si>
  <si>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</si>
  <si>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Звіт
про виконання районного бюджету за І півріччя 2017 року по загальному фонду</t>
  </si>
  <si>
    <t>Затверджено помісячним розписом на 
І півріччя 2017 року з урахуванням змін</t>
  </si>
  <si>
    <t>Виконано за 
І півріччя 2017 року</t>
  </si>
  <si>
    <t>У відсотках до показників затверджених помісячним розписом на 
І півріччя 2017 року з враху-ванням змін, (%),(к.5/4)</t>
  </si>
  <si>
    <t>Звіт 
про виконання районного бюджету за І півріччя 2017 року по спеціальному фонду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</si>
  <si>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</si>
  <si>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</t>
  </si>
  <si>
    <t>Додаток 1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</si>
  <si>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</si>
  <si>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</si>
  <si>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</si>
  <si>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Додаток 3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</si>
</sst>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%"/>
    <numFmt numFmtId="190" formatCode="0.000%"/>
    <numFmt numFmtId="191" formatCode="#0.00"/>
  </numFmts>
  <fonts count="6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2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9" fontId="6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58" fillId="0" borderId="10" xfId="54" applyNumberFormat="1" applyFont="1" applyBorder="1" applyAlignment="1">
      <alignment horizontal="center" vertical="center"/>
      <protection/>
    </xf>
    <xf numFmtId="189" fontId="6" fillId="0" borderId="10" xfId="60" applyNumberFormat="1" applyFont="1" applyFill="1" applyBorder="1" applyAlignment="1">
      <alignment horizontal="center" vertical="center"/>
    </xf>
    <xf numFmtId="189" fontId="1" fillId="0" borderId="10" xfId="60" applyNumberFormat="1" applyFont="1" applyFill="1" applyBorder="1" applyAlignment="1">
      <alignment horizontal="center" vertical="center"/>
    </xf>
    <xf numFmtId="2" fontId="59" fillId="33" borderId="10" xfId="54" applyNumberFormat="1" applyFont="1" applyFill="1" applyBorder="1" applyAlignment="1">
      <alignment horizontal="center" vertical="center"/>
      <protection/>
    </xf>
    <xf numFmtId="0" fontId="58" fillId="0" borderId="10" xfId="54" applyFont="1" applyBorder="1" applyAlignment="1">
      <alignment horizontal="center" vertical="center"/>
      <protection/>
    </xf>
    <xf numFmtId="0" fontId="58" fillId="0" borderId="10" xfId="54" applyFont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52" fillId="0" borderId="10" xfId="55" applyBorder="1" applyAlignment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89" fontId="8" fillId="35" borderId="10" xfId="6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9" fontId="2" fillId="0" borderId="10" xfId="6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89" fontId="8" fillId="33" borderId="10" xfId="60" applyNumberFormat="1" applyFont="1" applyFill="1" applyBorder="1" applyAlignment="1">
      <alignment horizontal="center" vertical="center"/>
    </xf>
    <xf numFmtId="191" fontId="60" fillId="33" borderId="10" xfId="55" applyNumberFormat="1" applyFont="1" applyFill="1" applyBorder="1">
      <alignment/>
      <protection/>
    </xf>
    <xf numFmtId="0" fontId="3" fillId="0" borderId="0" xfId="0" applyFont="1" applyAlignment="1">
      <alignment wrapText="1"/>
    </xf>
    <xf numFmtId="0" fontId="52" fillId="0" borderId="10" xfId="55" applyBorder="1">
      <alignment/>
      <protection/>
    </xf>
    <xf numFmtId="191" fontId="61" fillId="33" borderId="10" xfId="55" applyNumberFormat="1" applyFont="1" applyFill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Zeros="0" zoomScalePageLayoutView="0" workbookViewId="0" topLeftCell="A1">
      <selection activeCell="H1" sqref="H1"/>
    </sheetView>
  </sheetViews>
  <sheetFormatPr defaultColWidth="9.00390625" defaultRowHeight="12.75"/>
  <cols>
    <col min="1" max="1" width="8.625" style="28" customWidth="1"/>
    <col min="2" max="2" width="8.50390625" style="20" customWidth="1"/>
    <col min="3" max="3" width="35.875" style="0" customWidth="1"/>
    <col min="4" max="4" width="12.625" style="0" customWidth="1"/>
    <col min="5" max="5" width="12.875" style="0" customWidth="1"/>
    <col min="6" max="6" width="12.125" style="0" customWidth="1"/>
    <col min="7" max="8" width="12.375" style="0" customWidth="1"/>
  </cols>
  <sheetData>
    <row r="1" spans="8:9" ht="13.5">
      <c r="H1" s="61" t="s">
        <v>55</v>
      </c>
      <c r="I1" s="61"/>
    </row>
    <row r="2" spans="2:8" ht="29.25" customHeight="1">
      <c r="B2" s="50" t="s">
        <v>48</v>
      </c>
      <c r="C2" s="50"/>
      <c r="D2" s="50"/>
      <c r="E2" s="50"/>
      <c r="F2" s="50"/>
      <c r="G2" s="50"/>
      <c r="H2" s="50"/>
    </row>
    <row r="3" spans="2:8" ht="6" customHeight="1">
      <c r="B3" s="19"/>
      <c r="C3" s="1"/>
      <c r="D3" s="1"/>
      <c r="E3" s="1"/>
      <c r="F3" s="1"/>
      <c r="G3" s="1"/>
      <c r="H3" s="1"/>
    </row>
    <row r="4" spans="2:8" ht="15">
      <c r="B4" s="19"/>
      <c r="C4" s="8" t="s">
        <v>2</v>
      </c>
      <c r="D4" s="1"/>
      <c r="E4" s="1"/>
      <c r="F4" s="1"/>
      <c r="G4" s="1"/>
      <c r="H4" s="1"/>
    </row>
    <row r="5" ht="12.75">
      <c r="H5" s="13" t="s">
        <v>4</v>
      </c>
    </row>
    <row r="6" spans="2:8" ht="110.25" customHeight="1">
      <c r="B6" s="6" t="s">
        <v>0</v>
      </c>
      <c r="C6" s="6" t="s">
        <v>1</v>
      </c>
      <c r="D6" s="52" t="s">
        <v>42</v>
      </c>
      <c r="E6" s="52" t="s">
        <v>49</v>
      </c>
      <c r="F6" s="4" t="s">
        <v>50</v>
      </c>
      <c r="G6" s="4" t="s">
        <v>51</v>
      </c>
      <c r="H6" s="4" t="s">
        <v>43</v>
      </c>
    </row>
    <row r="7" spans="2:8" ht="15" customHeight="1">
      <c r="B7" s="6">
        <v>1</v>
      </c>
      <c r="C7" s="3">
        <v>2</v>
      </c>
      <c r="D7" s="3">
        <v>3</v>
      </c>
      <c r="E7" s="3">
        <v>4</v>
      </c>
      <c r="F7" s="3">
        <v>5</v>
      </c>
      <c r="G7" s="3">
        <v>7</v>
      </c>
      <c r="H7" s="3">
        <v>6</v>
      </c>
    </row>
    <row r="8" spans="1:8" ht="13.5">
      <c r="A8" s="51">
        <v>10000000</v>
      </c>
      <c r="B8" s="35">
        <v>10000000</v>
      </c>
      <c r="C8" s="36" t="s">
        <v>10</v>
      </c>
      <c r="D8" s="38">
        <v>36474600</v>
      </c>
      <c r="E8" s="38">
        <v>18233900</v>
      </c>
      <c r="F8" s="38">
        <v>19041509.59</v>
      </c>
      <c r="G8" s="53">
        <f>F8/E8</f>
        <v>1.0442916540070966</v>
      </c>
      <c r="H8" s="53">
        <f>F8/D8</f>
        <v>0.5220484827797974</v>
      </c>
    </row>
    <row r="9" spans="1:8" ht="24">
      <c r="A9" s="51">
        <v>11000000</v>
      </c>
      <c r="B9" s="21">
        <v>11000000</v>
      </c>
      <c r="C9" s="9" t="s">
        <v>11</v>
      </c>
      <c r="D9" s="54">
        <v>36474600</v>
      </c>
      <c r="E9" s="54">
        <v>18233900</v>
      </c>
      <c r="F9" s="55">
        <v>19041509.59</v>
      </c>
      <c r="G9" s="56">
        <f>F9/E9</f>
        <v>1.0442916540070966</v>
      </c>
      <c r="H9" s="56">
        <f>F9/D9</f>
        <v>0.5220484827797974</v>
      </c>
    </row>
    <row r="10" spans="1:8" ht="13.5">
      <c r="A10" s="51">
        <v>11010000</v>
      </c>
      <c r="B10" s="21">
        <v>11010000</v>
      </c>
      <c r="C10" s="9" t="s">
        <v>12</v>
      </c>
      <c r="D10" s="54">
        <v>36429100</v>
      </c>
      <c r="E10" s="54">
        <v>18188400</v>
      </c>
      <c r="F10" s="55">
        <v>19031651.55</v>
      </c>
      <c r="G10" s="56">
        <f>F10/E10</f>
        <v>1.0463620521871082</v>
      </c>
      <c r="H10" s="56">
        <f>F10/D10</f>
        <v>0.5224299131738088</v>
      </c>
    </row>
    <row r="11" spans="1:8" s="31" customFormat="1" ht="36">
      <c r="A11" s="51">
        <v>11010100</v>
      </c>
      <c r="B11" s="32">
        <v>11010100</v>
      </c>
      <c r="C11" s="33" t="s">
        <v>13</v>
      </c>
      <c r="D11" s="57">
        <v>30979100</v>
      </c>
      <c r="E11" s="57">
        <v>16253420</v>
      </c>
      <c r="F11" s="57">
        <v>16670290.22</v>
      </c>
      <c r="G11" s="56">
        <f aca="true" t="shared" si="0" ref="G11:G36">F11/E11</f>
        <v>1.02564815405004</v>
      </c>
      <c r="H11" s="56">
        <f aca="true" t="shared" si="1" ref="H11:H36">F11/D11</f>
        <v>0.5381140904674442</v>
      </c>
    </row>
    <row r="12" spans="1:8" ht="60">
      <c r="A12" s="51">
        <v>11010200</v>
      </c>
      <c r="B12" s="21">
        <v>11010200</v>
      </c>
      <c r="C12" s="9" t="s">
        <v>14</v>
      </c>
      <c r="D12" s="54">
        <v>550000</v>
      </c>
      <c r="E12" s="54">
        <v>274980</v>
      </c>
      <c r="F12" s="55">
        <v>380299.03</v>
      </c>
      <c r="G12" s="56">
        <f t="shared" si="0"/>
        <v>1.3830061459015202</v>
      </c>
      <c r="H12" s="56">
        <f t="shared" si="1"/>
        <v>0.6914527818181818</v>
      </c>
    </row>
    <row r="13" spans="1:8" ht="36">
      <c r="A13" s="51">
        <v>11010400</v>
      </c>
      <c r="B13" s="21">
        <v>11010400</v>
      </c>
      <c r="C13" s="9" t="s">
        <v>15</v>
      </c>
      <c r="D13" s="54">
        <v>4800000</v>
      </c>
      <c r="E13" s="54">
        <v>1560000</v>
      </c>
      <c r="F13" s="55">
        <v>1721934.26</v>
      </c>
      <c r="G13" s="56">
        <f t="shared" si="0"/>
        <v>1.1038040128205129</v>
      </c>
      <c r="H13" s="56">
        <f t="shared" si="1"/>
        <v>0.3587363041666667</v>
      </c>
    </row>
    <row r="14" spans="1:8" ht="36">
      <c r="A14" s="51">
        <v>11010500</v>
      </c>
      <c r="B14" s="21">
        <v>11010500</v>
      </c>
      <c r="C14" s="9" t="s">
        <v>16</v>
      </c>
      <c r="D14" s="54">
        <v>100000</v>
      </c>
      <c r="E14" s="54">
        <v>100000</v>
      </c>
      <c r="F14" s="55">
        <v>259128.04</v>
      </c>
      <c r="G14" s="56">
        <f t="shared" si="0"/>
        <v>2.5912804</v>
      </c>
      <c r="H14" s="56">
        <f t="shared" si="1"/>
        <v>2.5912804</v>
      </c>
    </row>
    <row r="15" spans="1:8" ht="13.5">
      <c r="A15" s="51">
        <v>11020000</v>
      </c>
      <c r="B15" s="21">
        <v>11020000</v>
      </c>
      <c r="C15" s="9" t="s">
        <v>17</v>
      </c>
      <c r="D15" s="54">
        <v>45500</v>
      </c>
      <c r="E15" s="54">
        <v>45500</v>
      </c>
      <c r="F15" s="55">
        <v>9858.04</v>
      </c>
      <c r="G15" s="56">
        <f t="shared" si="0"/>
        <v>0.2166602197802198</v>
      </c>
      <c r="H15" s="56">
        <f t="shared" si="1"/>
        <v>0.2166602197802198</v>
      </c>
    </row>
    <row r="16" spans="1:8" s="31" customFormat="1" ht="24">
      <c r="A16" s="51">
        <v>11020200</v>
      </c>
      <c r="B16" s="29">
        <v>11020200</v>
      </c>
      <c r="C16" s="30" t="s">
        <v>18</v>
      </c>
      <c r="D16" s="55">
        <v>45500</v>
      </c>
      <c r="E16" s="55">
        <v>45500</v>
      </c>
      <c r="F16" s="55">
        <v>9858.04</v>
      </c>
      <c r="G16" s="56">
        <f t="shared" si="0"/>
        <v>0.2166602197802198</v>
      </c>
      <c r="H16" s="56">
        <f t="shared" si="1"/>
        <v>0.2166602197802198</v>
      </c>
    </row>
    <row r="17" spans="1:8" s="31" customFormat="1" ht="13.5">
      <c r="A17" s="51">
        <v>20000000</v>
      </c>
      <c r="B17" s="35">
        <v>20000000</v>
      </c>
      <c r="C17" s="37" t="s">
        <v>19</v>
      </c>
      <c r="D17" s="38">
        <v>112200</v>
      </c>
      <c r="E17" s="38">
        <v>59500</v>
      </c>
      <c r="F17" s="38">
        <v>122952.94</v>
      </c>
      <c r="G17" s="53">
        <f t="shared" si="0"/>
        <v>2.0664359663865546</v>
      </c>
      <c r="H17" s="53">
        <f t="shared" si="1"/>
        <v>1.0958372549019608</v>
      </c>
    </row>
    <row r="18" spans="1:8" s="34" customFormat="1" ht="24">
      <c r="A18" s="51">
        <v>21000000</v>
      </c>
      <c r="B18" s="29">
        <v>21000000</v>
      </c>
      <c r="C18" s="30" t="s">
        <v>20</v>
      </c>
      <c r="D18" s="55">
        <v>4500</v>
      </c>
      <c r="E18" s="55">
        <v>3700</v>
      </c>
      <c r="F18" s="55">
        <v>5078.77</v>
      </c>
      <c r="G18" s="56">
        <f t="shared" si="0"/>
        <v>1.3726405405405406</v>
      </c>
      <c r="H18" s="56">
        <f t="shared" si="1"/>
        <v>1.1286155555555557</v>
      </c>
    </row>
    <row r="19" spans="1:8" s="31" customFormat="1" ht="84">
      <c r="A19" s="51">
        <v>21010000</v>
      </c>
      <c r="B19" s="29">
        <v>21010000</v>
      </c>
      <c r="C19" s="30" t="s">
        <v>41</v>
      </c>
      <c r="D19" s="55">
        <v>4500</v>
      </c>
      <c r="E19" s="55">
        <v>3700</v>
      </c>
      <c r="F19" s="55">
        <v>5078.77</v>
      </c>
      <c r="G19" s="56">
        <f t="shared" si="0"/>
        <v>1.3726405405405406</v>
      </c>
      <c r="H19" s="56">
        <f t="shared" si="1"/>
        <v>1.1286155555555557</v>
      </c>
    </row>
    <row r="20" spans="1:8" s="31" customFormat="1" ht="36">
      <c r="A20" s="51">
        <v>21010300</v>
      </c>
      <c r="B20" s="29">
        <v>21010300</v>
      </c>
      <c r="C20" s="30" t="s">
        <v>21</v>
      </c>
      <c r="D20" s="55">
        <v>4500</v>
      </c>
      <c r="E20" s="55">
        <v>3700</v>
      </c>
      <c r="F20" s="55">
        <v>5078.77</v>
      </c>
      <c r="G20" s="56">
        <f t="shared" si="0"/>
        <v>1.3726405405405406</v>
      </c>
      <c r="H20" s="56">
        <f t="shared" si="1"/>
        <v>1.1286155555555557</v>
      </c>
    </row>
    <row r="21" spans="1:8" s="31" customFormat="1" ht="24.75" customHeight="1">
      <c r="A21" s="51">
        <v>22000000</v>
      </c>
      <c r="B21" s="29">
        <v>22000000</v>
      </c>
      <c r="C21" s="30" t="s">
        <v>29</v>
      </c>
      <c r="D21" s="55">
        <v>107700</v>
      </c>
      <c r="E21" s="55">
        <v>55800</v>
      </c>
      <c r="F21" s="55">
        <v>117874.17</v>
      </c>
      <c r="G21" s="56">
        <f t="shared" si="0"/>
        <v>2.112440322580645</v>
      </c>
      <c r="H21" s="56">
        <f t="shared" si="1"/>
        <v>1.0944676880222841</v>
      </c>
    </row>
    <row r="22" spans="1:8" ht="13.5">
      <c r="A22" s="51">
        <v>22010000</v>
      </c>
      <c r="B22" s="29">
        <v>22010000</v>
      </c>
      <c r="C22" s="30" t="s">
        <v>30</v>
      </c>
      <c r="D22" s="55">
        <v>107700</v>
      </c>
      <c r="E22" s="55">
        <v>55800</v>
      </c>
      <c r="F22" s="55">
        <v>117874.17</v>
      </c>
      <c r="G22" s="56">
        <f>F22/E22</f>
        <v>2.112440322580645</v>
      </c>
      <c r="H22" s="56">
        <f>F22/D22</f>
        <v>1.0944676880222841</v>
      </c>
    </row>
    <row r="23" spans="1:8" ht="36">
      <c r="A23" s="51">
        <v>22010300</v>
      </c>
      <c r="B23" s="29">
        <v>22010300</v>
      </c>
      <c r="C23" s="30" t="s">
        <v>31</v>
      </c>
      <c r="D23" s="55">
        <v>10000</v>
      </c>
      <c r="E23" s="55">
        <v>5100</v>
      </c>
      <c r="F23" s="55">
        <v>10600</v>
      </c>
      <c r="G23" s="56">
        <f>F23/E23</f>
        <v>2.0784313725490198</v>
      </c>
      <c r="H23" s="56">
        <f>F23/D23</f>
        <v>1.06</v>
      </c>
    </row>
    <row r="24" spans="1:8" ht="24">
      <c r="A24" s="51">
        <v>22012600</v>
      </c>
      <c r="B24" s="29">
        <v>22012600</v>
      </c>
      <c r="C24" s="30" t="s">
        <v>32</v>
      </c>
      <c r="D24" s="55">
        <v>97700</v>
      </c>
      <c r="E24" s="55">
        <v>50700</v>
      </c>
      <c r="F24" s="55">
        <v>107274.17</v>
      </c>
      <c r="G24" s="56">
        <f>F24/E24</f>
        <v>2.1158613412228795</v>
      </c>
      <c r="H24" s="56">
        <f>F24/D24</f>
        <v>1.0979955987717502</v>
      </c>
    </row>
    <row r="25" spans="1:8" ht="13.5">
      <c r="A25" s="51">
        <v>40000000</v>
      </c>
      <c r="B25" s="35">
        <v>40000000</v>
      </c>
      <c r="C25" s="37" t="s">
        <v>22</v>
      </c>
      <c r="D25" s="38">
        <v>230635635</v>
      </c>
      <c r="E25" s="38">
        <v>140871283.93</v>
      </c>
      <c r="F25" s="38">
        <v>138470051.68</v>
      </c>
      <c r="G25" s="53">
        <f>F25/E25</f>
        <v>0.9829544234778665</v>
      </c>
      <c r="H25" s="53">
        <f>F25/D25</f>
        <v>0.6003844621842588</v>
      </c>
    </row>
    <row r="26" spans="1:8" ht="13.5">
      <c r="A26" s="51">
        <v>41000000</v>
      </c>
      <c r="B26" s="21">
        <v>41000000</v>
      </c>
      <c r="C26" s="30" t="s">
        <v>6</v>
      </c>
      <c r="D26" s="55">
        <v>230635635</v>
      </c>
      <c r="E26" s="55">
        <v>140871283.93</v>
      </c>
      <c r="F26" s="55">
        <v>138470051.68</v>
      </c>
      <c r="G26" s="56">
        <f>F26/E26</f>
        <v>0.9829544234778665</v>
      </c>
      <c r="H26" s="56">
        <f>F26/D26</f>
        <v>0.6003844621842588</v>
      </c>
    </row>
    <row r="27" spans="1:8" ht="13.5">
      <c r="A27" s="51">
        <v>41020000</v>
      </c>
      <c r="B27" s="21">
        <v>41020000</v>
      </c>
      <c r="C27" s="2" t="s">
        <v>7</v>
      </c>
      <c r="D27" s="54">
        <v>20593100</v>
      </c>
      <c r="E27" s="54">
        <v>10296400</v>
      </c>
      <c r="F27" s="54">
        <v>10296400</v>
      </c>
      <c r="G27" s="56">
        <f t="shared" si="0"/>
        <v>1</v>
      </c>
      <c r="H27" s="56">
        <f t="shared" si="1"/>
        <v>0.49999271600681783</v>
      </c>
    </row>
    <row r="28" spans="1:8" ht="13.5">
      <c r="A28" s="51">
        <v>41020100</v>
      </c>
      <c r="B28" s="21">
        <v>41020100</v>
      </c>
      <c r="C28" s="2" t="s">
        <v>23</v>
      </c>
      <c r="D28" s="54">
        <v>5373400</v>
      </c>
      <c r="E28" s="54">
        <v>2686600</v>
      </c>
      <c r="F28" s="54">
        <v>2686600</v>
      </c>
      <c r="G28" s="56">
        <f t="shared" si="0"/>
        <v>1</v>
      </c>
      <c r="H28" s="56">
        <f t="shared" si="1"/>
        <v>0.49998138980905943</v>
      </c>
    </row>
    <row r="29" spans="1:8" ht="50.25" customHeight="1">
      <c r="A29" s="51">
        <v>41020200</v>
      </c>
      <c r="B29" s="21">
        <v>41020200</v>
      </c>
      <c r="C29" s="2" t="s">
        <v>37</v>
      </c>
      <c r="D29" s="54">
        <v>15219700</v>
      </c>
      <c r="E29" s="54">
        <v>7609800</v>
      </c>
      <c r="F29" s="54">
        <v>7609800</v>
      </c>
      <c r="G29" s="56">
        <f t="shared" si="0"/>
        <v>1</v>
      </c>
      <c r="H29" s="56">
        <f t="shared" si="1"/>
        <v>0.49999671478412844</v>
      </c>
    </row>
    <row r="30" spans="1:8" ht="14.25" customHeight="1">
      <c r="A30" s="51">
        <v>41030000</v>
      </c>
      <c r="B30" s="21">
        <v>41030000</v>
      </c>
      <c r="C30" s="2" t="s">
        <v>8</v>
      </c>
      <c r="D30" s="54">
        <v>210042535</v>
      </c>
      <c r="E30" s="54">
        <v>130574883.93</v>
      </c>
      <c r="F30" s="54">
        <v>128173651.68</v>
      </c>
      <c r="G30" s="56">
        <f t="shared" si="0"/>
        <v>0.9816103053073569</v>
      </c>
      <c r="H30" s="56">
        <f t="shared" si="1"/>
        <v>0.6102271222350273</v>
      </c>
    </row>
    <row r="31" spans="1:8" s="14" customFormat="1" ht="72">
      <c r="A31" s="51">
        <v>41030600</v>
      </c>
      <c r="B31" s="21">
        <v>41030600</v>
      </c>
      <c r="C31" s="2" t="s">
        <v>44</v>
      </c>
      <c r="D31" s="54">
        <v>43333000</v>
      </c>
      <c r="E31" s="54">
        <v>20908792</v>
      </c>
      <c r="F31" s="54">
        <v>20473949.89</v>
      </c>
      <c r="G31" s="56">
        <f t="shared" si="0"/>
        <v>0.9792029061267624</v>
      </c>
      <c r="H31" s="56">
        <f t="shared" si="1"/>
        <v>0.47247940114923964</v>
      </c>
    </row>
    <row r="32" spans="1:8" s="12" customFormat="1" ht="84">
      <c r="A32" s="51">
        <v>41030800</v>
      </c>
      <c r="B32" s="21">
        <v>41030800</v>
      </c>
      <c r="C32" s="2" t="s">
        <v>40</v>
      </c>
      <c r="D32" s="54">
        <v>88665800</v>
      </c>
      <c r="E32" s="54">
        <v>63230196.13</v>
      </c>
      <c r="F32" s="54">
        <v>63230196.13</v>
      </c>
      <c r="G32" s="56">
        <f t="shared" si="0"/>
        <v>1</v>
      </c>
      <c r="H32" s="56">
        <f t="shared" si="1"/>
        <v>0.7131294831829184</v>
      </c>
    </row>
    <row r="33" spans="1:8" ht="50.25" customHeight="1">
      <c r="A33" s="51">
        <v>41031000</v>
      </c>
      <c r="B33" s="21">
        <v>41031000</v>
      </c>
      <c r="C33" s="2" t="s">
        <v>9</v>
      </c>
      <c r="D33" s="54">
        <v>552200</v>
      </c>
      <c r="E33" s="54">
        <v>421346.8</v>
      </c>
      <c r="F33" s="54">
        <v>421346.8</v>
      </c>
      <c r="G33" s="56">
        <f t="shared" si="0"/>
        <v>1</v>
      </c>
      <c r="H33" s="56">
        <f t="shared" si="1"/>
        <v>0.7630329590727997</v>
      </c>
    </row>
    <row r="34" spans="1:8" ht="36.75" customHeight="1">
      <c r="A34" s="51">
        <v>41033600</v>
      </c>
      <c r="B34" s="21">
        <v>41033600</v>
      </c>
      <c r="C34" s="2" t="s">
        <v>38</v>
      </c>
      <c r="D34" s="54">
        <v>354000</v>
      </c>
      <c r="E34" s="54">
        <v>117987</v>
      </c>
      <c r="F34" s="54">
        <v>117987</v>
      </c>
      <c r="G34" s="56">
        <f>F34/E34</f>
        <v>1</v>
      </c>
      <c r="H34" s="56">
        <f>F34/D34</f>
        <v>0.3332966101694915</v>
      </c>
    </row>
    <row r="35" spans="1:8" ht="24">
      <c r="A35" s="51">
        <v>41033900</v>
      </c>
      <c r="B35" s="21">
        <v>41033900</v>
      </c>
      <c r="C35" s="2" t="s">
        <v>24</v>
      </c>
      <c r="D35" s="54">
        <v>51122400</v>
      </c>
      <c r="E35" s="54">
        <v>31487600</v>
      </c>
      <c r="F35" s="54">
        <v>31487600</v>
      </c>
      <c r="G35" s="56">
        <f t="shared" si="0"/>
        <v>1</v>
      </c>
      <c r="H35" s="56">
        <f t="shared" si="1"/>
        <v>0.6159256998888941</v>
      </c>
    </row>
    <row r="36" spans="1:8" ht="24">
      <c r="A36" s="51">
        <v>41034200</v>
      </c>
      <c r="B36" s="21">
        <v>41034200</v>
      </c>
      <c r="C36" s="2" t="s">
        <v>25</v>
      </c>
      <c r="D36" s="54">
        <v>21105200</v>
      </c>
      <c r="E36" s="54">
        <v>10461508</v>
      </c>
      <c r="F36" s="54">
        <v>10461508</v>
      </c>
      <c r="G36" s="56">
        <f t="shared" si="0"/>
        <v>1</v>
      </c>
      <c r="H36" s="56">
        <f t="shared" si="1"/>
        <v>0.4956839072835131</v>
      </c>
    </row>
    <row r="37" spans="1:8" ht="36">
      <c r="A37" s="51">
        <v>41034500</v>
      </c>
      <c r="B37" s="21">
        <v>41034500</v>
      </c>
      <c r="C37" s="2" t="s">
        <v>53</v>
      </c>
      <c r="D37" s="54">
        <v>1088900</v>
      </c>
      <c r="E37" s="54">
        <v>365000</v>
      </c>
      <c r="F37" s="54">
        <v>365000</v>
      </c>
      <c r="G37" s="56">
        <f>F37/E37</f>
        <v>1</v>
      </c>
      <c r="H37" s="56">
        <f>F37/D37</f>
        <v>0.33520066121774267</v>
      </c>
    </row>
    <row r="38" spans="1:8" ht="13.5">
      <c r="A38" s="51">
        <v>41035000</v>
      </c>
      <c r="B38" s="21">
        <v>41035000</v>
      </c>
      <c r="C38" s="2" t="s">
        <v>5</v>
      </c>
      <c r="D38" s="54">
        <v>2338063</v>
      </c>
      <c r="E38" s="54">
        <v>2319972</v>
      </c>
      <c r="F38" s="54">
        <v>1435294</v>
      </c>
      <c r="G38" s="56">
        <f>F38/E38</f>
        <v>0.6186686735874398</v>
      </c>
      <c r="H38" s="56">
        <f>F38/D38</f>
        <v>0.6138816618713867</v>
      </c>
    </row>
    <row r="39" spans="1:8" ht="72">
      <c r="A39" s="51">
        <v>41035800</v>
      </c>
      <c r="B39" s="21">
        <v>41035800</v>
      </c>
      <c r="C39" s="2" t="s">
        <v>39</v>
      </c>
      <c r="D39" s="54">
        <v>424400</v>
      </c>
      <c r="E39" s="54">
        <v>203910</v>
      </c>
      <c r="F39" s="54">
        <v>180769.86</v>
      </c>
      <c r="G39" s="56">
        <f>F39/E39</f>
        <v>0.8865178755333235</v>
      </c>
      <c r="H39" s="56">
        <f>F39/D39</f>
        <v>0.4259421771913289</v>
      </c>
    </row>
    <row r="40" spans="1:8" ht="84">
      <c r="A40" s="51">
        <v>41036600</v>
      </c>
      <c r="B40" s="21">
        <v>41036600</v>
      </c>
      <c r="C40" s="2" t="s">
        <v>54</v>
      </c>
      <c r="D40" s="54">
        <v>1058572</v>
      </c>
      <c r="E40" s="54">
        <v>1058572</v>
      </c>
      <c r="F40" s="54">
        <v>0</v>
      </c>
      <c r="G40" s="56">
        <f>F40/E40</f>
        <v>0</v>
      </c>
      <c r="H40" s="56">
        <f>F40/D40</f>
        <v>0</v>
      </c>
    </row>
    <row r="41" spans="2:8" ht="22.5">
      <c r="B41" s="10"/>
      <c r="C41" s="11" t="s">
        <v>3</v>
      </c>
      <c r="D41" s="58">
        <f>SUM(D25,D17,D8)</f>
        <v>267222435</v>
      </c>
      <c r="E41" s="58">
        <f>SUM(E25,E17,E8)</f>
        <v>159164683.93</v>
      </c>
      <c r="F41" s="58">
        <f>SUM(F25,F17,F8)</f>
        <v>157634514.21</v>
      </c>
      <c r="G41" s="59">
        <f>F41/E41</f>
        <v>0.9903862484929574</v>
      </c>
      <c r="H41" s="59">
        <f>F41/D41</f>
        <v>0.5898999992646575</v>
      </c>
    </row>
    <row r="42" spans="4:7" ht="14.25">
      <c r="D42" s="60">
        <v>267222435</v>
      </c>
      <c r="E42" s="60">
        <v>159164683.93</v>
      </c>
      <c r="F42" s="60">
        <v>157634514.21000004</v>
      </c>
      <c r="G42" s="27"/>
    </row>
    <row r="43" spans="4:6" ht="12.75">
      <c r="D43" s="16">
        <f>D42-D41</f>
        <v>0</v>
      </c>
      <c r="E43" s="16">
        <f>E42-E41</f>
        <v>0</v>
      </c>
      <c r="F43" s="16">
        <f>F42-F41</f>
        <v>0</v>
      </c>
    </row>
    <row r="44" spans="2:8" ht="13.5">
      <c r="B44" s="22"/>
      <c r="C44" s="14"/>
      <c r="D44" s="14"/>
      <c r="E44" s="14"/>
      <c r="F44" s="15"/>
      <c r="G44" s="14"/>
      <c r="H44" s="14"/>
    </row>
    <row r="45" spans="2:8" ht="15">
      <c r="B45" s="23"/>
      <c r="C45" s="12"/>
      <c r="D45" s="12"/>
      <c r="E45" s="12"/>
      <c r="F45" s="17">
        <v>150000</v>
      </c>
      <c r="G45" s="12"/>
      <c r="H45" s="12"/>
    </row>
    <row r="46" ht="12.75">
      <c r="F46" s="18">
        <v>2722800</v>
      </c>
    </row>
    <row r="47" ht="12.75">
      <c r="F47" s="18">
        <v>2299900</v>
      </c>
    </row>
    <row r="48" ht="12.75">
      <c r="F48">
        <f>F46-F47</f>
        <v>422900</v>
      </c>
    </row>
    <row r="49" ht="12.75">
      <c r="F49">
        <v>700000</v>
      </c>
    </row>
    <row r="50" ht="12.75">
      <c r="F50" s="18">
        <v>546700</v>
      </c>
    </row>
    <row r="51" ht="12.75">
      <c r="F51" s="18">
        <v>488583.04</v>
      </c>
    </row>
    <row r="52" ht="12.75">
      <c r="F52">
        <f>F50-F51</f>
        <v>58116.96000000002</v>
      </c>
    </row>
    <row r="53" ht="12.75">
      <c r="F53" s="16">
        <f>F52+F49+F48+F45</f>
        <v>1331016.96</v>
      </c>
    </row>
  </sheetData>
  <sheetProtection/>
  <mergeCells count="1">
    <mergeCell ref="B2:H2"/>
  </mergeCells>
  <printOptions horizontalCentered="1"/>
  <pageMargins left="0.5905511811023623" right="0.1968503937007874" top="0.5905511811023623" bottom="0.4330708661417323" header="0.31496062992125984" footer="0.1968503937007874"/>
  <pageSetup horizontalDpi="600" verticalDpi="600" orientation="portrait" paperSize="9" scale="90" r:id="rId1"/>
  <headerFooter differentFirst="1" alignWithMargins="0">
    <oddHeader>&amp;R&amp;"Times New Roman Cyr,обычный"продовження додатку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zoomScalePageLayoutView="0" workbookViewId="0" topLeftCell="A1">
      <selection activeCell="I4" sqref="I4"/>
    </sheetView>
  </sheetViews>
  <sheetFormatPr defaultColWidth="9.00390625" defaultRowHeight="12.75"/>
  <cols>
    <col min="2" max="2" width="10.00390625" style="0" customWidth="1"/>
    <col min="3" max="3" width="36.625" style="0" customWidth="1"/>
    <col min="4" max="5" width="11.50390625" style="0" customWidth="1"/>
    <col min="6" max="6" width="10.875" style="0" customWidth="1"/>
    <col min="7" max="7" width="12.625" style="0" customWidth="1"/>
    <col min="8" max="8" width="9.50390625" style="0" bestFit="1" customWidth="1"/>
  </cols>
  <sheetData>
    <row r="1" spans="2:7" ht="16.5" customHeight="1">
      <c r="B1" s="1"/>
      <c r="C1" s="7"/>
      <c r="D1" s="7"/>
      <c r="E1" s="1"/>
      <c r="G1" s="7" t="s">
        <v>59</v>
      </c>
    </row>
    <row r="2" spans="2:7" ht="12.75">
      <c r="B2" s="1"/>
      <c r="C2" s="1"/>
      <c r="D2" s="1"/>
      <c r="E2" s="1"/>
      <c r="F2" s="1"/>
      <c r="G2" s="1"/>
    </row>
    <row r="3" spans="2:7" ht="29.25" customHeight="1">
      <c r="B3" s="50" t="s">
        <v>52</v>
      </c>
      <c r="C3" s="50"/>
      <c r="D3" s="50"/>
      <c r="E3" s="50"/>
      <c r="F3" s="50"/>
      <c r="G3" s="50"/>
    </row>
    <row r="4" spans="2:7" ht="12.75">
      <c r="B4" s="1"/>
      <c r="C4" s="1"/>
      <c r="D4" s="1"/>
      <c r="E4" s="1"/>
      <c r="F4" s="1"/>
      <c r="G4" s="1"/>
    </row>
    <row r="5" spans="2:7" ht="15">
      <c r="B5" s="1"/>
      <c r="C5" s="8" t="s">
        <v>2</v>
      </c>
      <c r="D5" s="1"/>
      <c r="E5" s="1"/>
      <c r="F5" s="1"/>
      <c r="G5" s="1"/>
    </row>
    <row r="6" ht="12.75">
      <c r="G6" s="13" t="s">
        <v>4</v>
      </c>
    </row>
    <row r="7" spans="2:7" ht="105.75" customHeight="1">
      <c r="B7" s="6" t="s">
        <v>0</v>
      </c>
      <c r="C7" s="6" t="s">
        <v>1</v>
      </c>
      <c r="D7" s="24" t="s">
        <v>45</v>
      </c>
      <c r="E7" s="24" t="s">
        <v>42</v>
      </c>
      <c r="F7" s="41" t="s">
        <v>50</v>
      </c>
      <c r="G7" s="4" t="s">
        <v>46</v>
      </c>
    </row>
    <row r="8" spans="2:7" ht="13.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7</v>
      </c>
    </row>
    <row r="9" spans="1:8" ht="17.25" customHeight="1">
      <c r="A9" s="62">
        <v>20000000</v>
      </c>
      <c r="B9" s="46">
        <v>20000000</v>
      </c>
      <c r="C9" s="47" t="s">
        <v>19</v>
      </c>
      <c r="D9" s="42">
        <v>2277442</v>
      </c>
      <c r="E9" s="42">
        <v>2277442</v>
      </c>
      <c r="F9" s="42">
        <v>1882559.84</v>
      </c>
      <c r="G9" s="43">
        <f>F9/E9</f>
        <v>0.8266115404914812</v>
      </c>
      <c r="H9" s="39">
        <f>SUM(D9:F9)</f>
        <v>6437443.84</v>
      </c>
    </row>
    <row r="10" spans="1:8" ht="13.5">
      <c r="A10" s="62">
        <v>25000000</v>
      </c>
      <c r="B10" s="46">
        <v>25000000</v>
      </c>
      <c r="C10" s="47" t="s">
        <v>33</v>
      </c>
      <c r="D10" s="42">
        <v>2277442</v>
      </c>
      <c r="E10" s="42">
        <v>2277442</v>
      </c>
      <c r="F10" s="25">
        <v>1882559.84</v>
      </c>
      <c r="G10" s="43">
        <f>F10/E10</f>
        <v>0.8266115404914812</v>
      </c>
      <c r="H10" s="39">
        <f>SUM(D10:F10)</f>
        <v>6437443.84</v>
      </c>
    </row>
    <row r="11" spans="1:8" ht="39">
      <c r="A11" s="62">
        <v>25010000</v>
      </c>
      <c r="B11" s="46">
        <v>25010000</v>
      </c>
      <c r="C11" s="47" t="s">
        <v>26</v>
      </c>
      <c r="D11" s="42">
        <v>1181842</v>
      </c>
      <c r="E11" s="42">
        <v>1181842</v>
      </c>
      <c r="F11" s="25">
        <v>715447.02</v>
      </c>
      <c r="G11" s="44">
        <f>F11/E11</f>
        <v>0.6053660472381249</v>
      </c>
      <c r="H11" s="39">
        <f>SUM(D11:F11)</f>
        <v>3079131.02</v>
      </c>
    </row>
    <row r="12" spans="1:8" s="5" customFormat="1" ht="25.5" customHeight="1">
      <c r="A12" s="62">
        <v>25010100</v>
      </c>
      <c r="B12" s="46">
        <v>25010100</v>
      </c>
      <c r="C12" s="47" t="s">
        <v>34</v>
      </c>
      <c r="D12" s="42">
        <v>1044300</v>
      </c>
      <c r="E12" s="42">
        <v>1044300</v>
      </c>
      <c r="F12" s="25">
        <v>634736.37</v>
      </c>
      <c r="G12" s="44">
        <f>F12/E12</f>
        <v>0.6078103705831658</v>
      </c>
      <c r="H12" s="39">
        <f>SUM(D12:F12)</f>
        <v>2723336.37</v>
      </c>
    </row>
    <row r="13" spans="1:8" ht="15.75" customHeight="1">
      <c r="A13" s="62">
        <v>25010300</v>
      </c>
      <c r="B13" s="46">
        <v>25010300</v>
      </c>
      <c r="C13" s="47" t="s">
        <v>35</v>
      </c>
      <c r="D13" s="42">
        <v>137542</v>
      </c>
      <c r="E13" s="42">
        <v>137542</v>
      </c>
      <c r="F13" s="25">
        <v>80710.65</v>
      </c>
      <c r="G13" s="44">
        <f aca="true" t="shared" si="0" ref="G13:G23">F13/E13</f>
        <v>0.5868073024966919</v>
      </c>
      <c r="H13" s="40"/>
    </row>
    <row r="14" spans="1:8" ht="26.25">
      <c r="A14" s="62">
        <v>25020000</v>
      </c>
      <c r="B14" s="46">
        <v>25020000</v>
      </c>
      <c r="C14" s="47" t="s">
        <v>27</v>
      </c>
      <c r="D14" s="42">
        <v>1095600</v>
      </c>
      <c r="E14" s="42">
        <v>1095600</v>
      </c>
      <c r="F14" s="25">
        <v>1167112.82</v>
      </c>
      <c r="G14" s="44">
        <f t="shared" si="0"/>
        <v>1.0652727455275648</v>
      </c>
      <c r="H14" s="40"/>
    </row>
    <row r="15" spans="1:7" s="12" customFormat="1" ht="15">
      <c r="A15" s="62">
        <v>25020100</v>
      </c>
      <c r="B15" s="46">
        <v>25020100</v>
      </c>
      <c r="C15" s="47" t="s">
        <v>36</v>
      </c>
      <c r="D15" s="42">
        <v>1095600</v>
      </c>
      <c r="E15" s="42">
        <v>1095600</v>
      </c>
      <c r="F15" s="25">
        <v>1167112.82</v>
      </c>
      <c r="G15" s="44">
        <f t="shared" si="0"/>
        <v>1.0652727455275648</v>
      </c>
    </row>
    <row r="16" spans="1:8" s="14" customFormat="1" ht="15">
      <c r="A16" s="62">
        <v>30000000</v>
      </c>
      <c r="B16" s="46">
        <v>30000000</v>
      </c>
      <c r="C16" s="47" t="s">
        <v>56</v>
      </c>
      <c r="D16" s="42">
        <v>0</v>
      </c>
      <c r="E16" s="42">
        <v>0</v>
      </c>
      <c r="F16" s="25">
        <v>193535.1</v>
      </c>
      <c r="G16" s="44" t="e">
        <f t="shared" si="0"/>
        <v>#DIV/0!</v>
      </c>
      <c r="H16" s="12"/>
    </row>
    <row r="17" spans="1:8" ht="26.25">
      <c r="A17" s="62">
        <v>31000000</v>
      </c>
      <c r="B17" s="46">
        <v>31000000</v>
      </c>
      <c r="C17" s="47" t="s">
        <v>57</v>
      </c>
      <c r="D17" s="42">
        <v>0</v>
      </c>
      <c r="E17" s="42">
        <v>0</v>
      </c>
      <c r="F17" s="25">
        <v>193535.1</v>
      </c>
      <c r="G17" s="44" t="e">
        <f t="shared" si="0"/>
        <v>#DIV/0!</v>
      </c>
      <c r="H17" s="12"/>
    </row>
    <row r="18" spans="1:8" ht="39">
      <c r="A18" s="62">
        <v>31030000</v>
      </c>
      <c r="B18" s="46">
        <v>31030000</v>
      </c>
      <c r="C18" s="47" t="s">
        <v>58</v>
      </c>
      <c r="D18" s="42">
        <v>0</v>
      </c>
      <c r="E18" s="42">
        <v>0</v>
      </c>
      <c r="F18" s="25">
        <v>193535.1</v>
      </c>
      <c r="G18" s="44" t="e">
        <f t="shared" si="0"/>
        <v>#DIV/0!</v>
      </c>
      <c r="H18" s="12"/>
    </row>
    <row r="19" spans="1:8" ht="14.25">
      <c r="A19" s="62">
        <v>40000000</v>
      </c>
      <c r="B19" s="46">
        <v>40000000</v>
      </c>
      <c r="C19" s="47" t="s">
        <v>22</v>
      </c>
      <c r="D19" s="42">
        <v>0</v>
      </c>
      <c r="E19" s="42">
        <v>1652302</v>
      </c>
      <c r="F19" s="25">
        <v>1517959</v>
      </c>
      <c r="G19" s="44">
        <f t="shared" si="0"/>
        <v>0.9186934349773831</v>
      </c>
      <c r="H19" s="14"/>
    </row>
    <row r="20" spans="1:7" ht="13.5">
      <c r="A20" s="62">
        <v>41000000</v>
      </c>
      <c r="B20" s="46">
        <v>41000000</v>
      </c>
      <c r="C20" s="47" t="s">
        <v>6</v>
      </c>
      <c r="D20" s="42">
        <v>0</v>
      </c>
      <c r="E20" s="42">
        <v>1652302</v>
      </c>
      <c r="F20" s="25">
        <v>1517959</v>
      </c>
      <c r="G20" s="44">
        <f t="shared" si="0"/>
        <v>0.9186934349773831</v>
      </c>
    </row>
    <row r="21" spans="1:8" s="5" customFormat="1" ht="13.5">
      <c r="A21" s="62">
        <v>41030000</v>
      </c>
      <c r="B21" s="46">
        <v>41030000</v>
      </c>
      <c r="C21" s="47" t="s">
        <v>8</v>
      </c>
      <c r="D21" s="42">
        <v>0</v>
      </c>
      <c r="E21" s="42">
        <v>1652302</v>
      </c>
      <c r="F21" s="25">
        <v>1517959</v>
      </c>
      <c r="G21" s="44">
        <f t="shared" si="0"/>
        <v>0.9186934349773831</v>
      </c>
      <c r="H21"/>
    </row>
    <row r="22" spans="1:7" ht="13.5">
      <c r="A22" s="62">
        <v>41035000</v>
      </c>
      <c r="B22" s="46">
        <v>41035000</v>
      </c>
      <c r="C22" s="47" t="s">
        <v>5</v>
      </c>
      <c r="D22" s="42">
        <v>0</v>
      </c>
      <c r="E22" s="42">
        <v>1462302</v>
      </c>
      <c r="F22" s="25">
        <v>1327959</v>
      </c>
      <c r="G22" s="44">
        <f t="shared" si="0"/>
        <v>0.9081291005551521</v>
      </c>
    </row>
    <row r="23" spans="1:7" ht="52.5">
      <c r="A23" s="62">
        <v>41035200</v>
      </c>
      <c r="B23" s="46">
        <v>41035200</v>
      </c>
      <c r="C23" s="47" t="s">
        <v>47</v>
      </c>
      <c r="D23" s="42">
        <v>0</v>
      </c>
      <c r="E23" s="42">
        <v>190000</v>
      </c>
      <c r="F23" s="25">
        <v>190000</v>
      </c>
      <c r="G23" s="44">
        <f t="shared" si="0"/>
        <v>1</v>
      </c>
    </row>
    <row r="24" spans="2:8" ht="26.25">
      <c r="B24" s="48"/>
      <c r="C24" s="49" t="s">
        <v>28</v>
      </c>
      <c r="D24" s="45">
        <f>D19+D9+D16</f>
        <v>2277442</v>
      </c>
      <c r="E24" s="45">
        <f>E19+E9+E16</f>
        <v>3929744</v>
      </c>
      <c r="F24" s="45">
        <f>F19+F9+F16</f>
        <v>3594053.94</v>
      </c>
      <c r="G24" s="26">
        <f>F24/E24</f>
        <v>0.9145771174916228</v>
      </c>
      <c r="H24" s="39">
        <f>SUM(D24:F24)</f>
        <v>9801239.94</v>
      </c>
    </row>
    <row r="25" spans="4:6" ht="13.5">
      <c r="D25" s="63">
        <v>2277442</v>
      </c>
      <c r="E25" s="63">
        <v>3929744</v>
      </c>
      <c r="F25" s="63">
        <v>3594053.9400000004</v>
      </c>
    </row>
    <row r="26" spans="4:6" ht="12.75">
      <c r="D26" s="16">
        <f>D25-D24</f>
        <v>0</v>
      </c>
      <c r="E26" s="16">
        <f>E25-E24</f>
        <v>0</v>
      </c>
      <c r="F26" s="16">
        <f>F25-F24</f>
        <v>0</v>
      </c>
    </row>
  </sheetData>
  <sheetProtection/>
  <autoFilter ref="G8:H12"/>
  <mergeCells count="1">
    <mergeCell ref="B3:G3"/>
  </mergeCells>
  <printOptions horizontalCentered="1"/>
  <pageMargins left="0.1968503937007874" right="0.1968503937007874" top="0.7480314960629921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rfu2201</cp:lastModifiedBy>
  <cp:lastPrinted>2017-08-14T08:25:32Z</cp:lastPrinted>
  <dcterms:created xsi:type="dcterms:W3CDTF">2005-03-29T08:02:30Z</dcterms:created>
  <dcterms:modified xsi:type="dcterms:W3CDTF">2017-08-14T08:25:38Z</dcterms:modified>
  <cp:category/>
  <cp:version/>
  <cp:contentType/>
  <cp:contentStatus/>
</cp:coreProperties>
</file>